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activeTab="11"/>
  </bookViews>
  <sheets>
    <sheet name="Lisez-moi" sheetId="23" r:id="rId1"/>
    <sheet name="Annexe 1" sheetId="27" r:id="rId2"/>
    <sheet name="Glossaire" sheetId="24" r:id="rId3"/>
    <sheet name="A1" sheetId="19" r:id="rId4"/>
    <sheet name="A2" sheetId="4" r:id="rId5"/>
    <sheet name="A3" sheetId="6" r:id="rId6"/>
    <sheet name="A4" sheetId="9" r:id="rId7"/>
    <sheet name="A5" sheetId="8" r:id="rId8"/>
    <sheet name="A6" sheetId="11" r:id="rId9"/>
    <sheet name="A7" sheetId="16" r:id="rId10"/>
    <sheet name="A8" sheetId="12" r:id="rId11"/>
    <sheet name="A9" sheetId="28" r:id="rId12"/>
  </sheets>
  <definedNames>
    <definedName name="_ftn1" localSheetId="0">Glossaire!$A$1</definedName>
    <definedName name="_ftnref1" localSheetId="0">'Lisez-moi'!$A$1</definedName>
    <definedName name="_Toc386467443" localSheetId="9">'A7'!$A$1</definedName>
    <definedName name="_Toc442714952" localSheetId="6">'A4'!$A$2</definedName>
    <definedName name="_Toc442714968" localSheetId="1">'Annexe 1'!$A$7</definedName>
    <definedName name="_Toc442714969" localSheetId="1">'Annexe 1'!$A$14</definedName>
    <definedName name="_Toc442714978" localSheetId="0">Glossaire!$A$1</definedName>
    <definedName name="_Toc446513035" localSheetId="1">'Annexe 1'!$A$1</definedName>
    <definedName name="_Toc446513036" localSheetId="1">'Annexe 1'!$A$2</definedName>
  </definedNames>
  <calcPr calcId="145621"/>
</workbook>
</file>

<file path=xl/calcChain.xml><?xml version="1.0" encoding="utf-8"?>
<calcChain xmlns="http://schemas.openxmlformats.org/spreadsheetml/2006/main">
  <c r="C59" i="6" l="1"/>
  <c r="I41" i="6"/>
  <c r="H41" i="6"/>
  <c r="G41" i="6"/>
  <c r="E41" i="6"/>
  <c r="C41" i="6"/>
  <c r="D40" i="6"/>
  <c r="F40" i="6"/>
  <c r="B40" i="6"/>
  <c r="I10" i="6"/>
  <c r="H10" i="6"/>
  <c r="G10" i="6"/>
  <c r="E10" i="6"/>
  <c r="C10" i="6"/>
  <c r="H40" i="6" l="1"/>
  <c r="I40" i="6"/>
  <c r="D64" i="6"/>
  <c r="B57" i="6"/>
  <c r="C54" i="6"/>
  <c r="C55" i="6"/>
  <c r="C56" i="6"/>
  <c r="C60" i="6"/>
  <c r="C61" i="6"/>
  <c r="C62" i="6"/>
  <c r="C63" i="6"/>
  <c r="C53" i="6"/>
  <c r="E64" i="6" l="1"/>
  <c r="C57" i="6"/>
  <c r="F64" i="6" l="1"/>
  <c r="G59" i="6" l="1"/>
  <c r="G61" i="6"/>
  <c r="G63" i="6"/>
  <c r="G62" i="6"/>
  <c r="G56" i="6"/>
  <c r="G54" i="6"/>
  <c r="G53" i="6"/>
  <c r="G55" i="6"/>
  <c r="G60" i="6"/>
  <c r="G64" i="6"/>
  <c r="G57" i="6"/>
  <c r="I37" i="6" l="1"/>
  <c r="I38" i="6"/>
  <c r="I39" i="6"/>
  <c r="I42" i="6"/>
  <c r="I43" i="6"/>
  <c r="I44" i="6"/>
  <c r="I36" i="6"/>
  <c r="G37" i="6"/>
  <c r="G38" i="6"/>
  <c r="G39" i="6"/>
  <c r="G42" i="6"/>
  <c r="G43" i="6"/>
  <c r="G44" i="6"/>
  <c r="G36" i="6"/>
  <c r="E37" i="6"/>
  <c r="E38" i="6"/>
  <c r="E39" i="6"/>
  <c r="E42" i="6"/>
  <c r="E43" i="6"/>
  <c r="E44" i="6"/>
  <c r="E36" i="6"/>
  <c r="C44" i="6"/>
  <c r="C37" i="6"/>
  <c r="C38" i="6"/>
  <c r="C39" i="6"/>
  <c r="C42" i="6"/>
  <c r="C43" i="6"/>
  <c r="C36" i="6"/>
  <c r="I28" i="6"/>
  <c r="I25" i="6"/>
  <c r="I26" i="6"/>
  <c r="I27" i="6"/>
  <c r="I24" i="6"/>
  <c r="H25" i="6"/>
  <c r="H26" i="6"/>
  <c r="H27" i="6"/>
  <c r="H28" i="6"/>
  <c r="H24" i="6"/>
  <c r="G25" i="6"/>
  <c r="G26" i="6"/>
  <c r="G27" i="6"/>
  <c r="G28" i="6"/>
  <c r="G24" i="6"/>
  <c r="E25" i="6"/>
  <c r="E26" i="6"/>
  <c r="E27" i="6"/>
  <c r="E28" i="6"/>
  <c r="E24" i="6"/>
  <c r="C25" i="6"/>
  <c r="C26" i="6"/>
  <c r="C27" i="6"/>
  <c r="C28" i="6"/>
  <c r="C24" i="6"/>
  <c r="E40" i="6" l="1"/>
  <c r="C40" i="6"/>
  <c r="G40" i="6"/>
  <c r="I9" i="6"/>
  <c r="H9" i="6"/>
  <c r="G9" i="6"/>
  <c r="E9" i="6"/>
  <c r="C9" i="6"/>
  <c r="G10" i="4" l="1"/>
  <c r="E10" i="4"/>
  <c r="G9" i="4"/>
  <c r="E9" i="4"/>
  <c r="G8" i="4"/>
  <c r="E8" i="4"/>
  <c r="G7" i="4"/>
  <c r="E7" i="4"/>
  <c r="G6" i="4"/>
  <c r="E6" i="4"/>
  <c r="G5" i="4"/>
  <c r="E5" i="4"/>
  <c r="G4" i="4"/>
  <c r="E4" i="4"/>
</calcChain>
</file>

<file path=xl/sharedStrings.xml><?xml version="1.0" encoding="utf-8"?>
<sst xmlns="http://schemas.openxmlformats.org/spreadsheetml/2006/main" count="348" uniqueCount="245">
  <si>
    <t>Type de dépenses déclarées</t>
  </si>
  <si>
    <t>Nombre de bénéficiaires</t>
  </si>
  <si>
    <t>Dépenses déclarées (en M€)</t>
  </si>
  <si>
    <t xml:space="preserve"> % des dépenses</t>
  </si>
  <si>
    <t>Créance (en M€)</t>
  </si>
  <si>
    <t xml:space="preserve"> % de créance</t>
  </si>
  <si>
    <t>Recherche</t>
  </si>
  <si>
    <t>Innovation</t>
  </si>
  <si>
    <t>Collection</t>
  </si>
  <si>
    <t>%</t>
  </si>
  <si>
    <t>Créance moyenne</t>
  </si>
  <si>
    <t>Taux moyen CIR</t>
  </si>
  <si>
    <t>1 à 249</t>
  </si>
  <si>
    <t>Total général</t>
  </si>
  <si>
    <t xml:space="preserve"> % d'entreprises</t>
  </si>
  <si>
    <t>1 à 9 salariés</t>
  </si>
  <si>
    <t>10 à 49 sal.</t>
  </si>
  <si>
    <t>50 à 99  sal.</t>
  </si>
  <si>
    <t>100 à 249  sal.</t>
  </si>
  <si>
    <t>1 à 249  sal.</t>
  </si>
  <si>
    <t>250 à 499  sal.</t>
  </si>
  <si>
    <t>500 à 1 999  sal.</t>
  </si>
  <si>
    <t>2000 à 4 999  sal.</t>
  </si>
  <si>
    <t>250 à 4 999  sal.</t>
  </si>
  <si>
    <t>plus de 5 000 sal.</t>
  </si>
  <si>
    <t>Part des dépenses 
recherche %</t>
  </si>
  <si>
    <t>Part de la créance recherche %</t>
  </si>
  <si>
    <t>Créance recherche M€</t>
  </si>
  <si>
    <t>Part de la créance
 innovation %</t>
  </si>
  <si>
    <t>INDUSTRIES MANUFACTURIERES</t>
  </si>
  <si>
    <t>Industrie électrique et électronique</t>
  </si>
  <si>
    <t>Pharmacie, parfumerie et entretien</t>
  </si>
  <si>
    <t>Construction navale, aéronautique et ferroviaire</t>
  </si>
  <si>
    <t>Industrie automobile</t>
  </si>
  <si>
    <t>Chimie, caoutchouc, plastiques</t>
  </si>
  <si>
    <t>Industrie mécanique</t>
  </si>
  <si>
    <t>Métallurgie et transformation des metaux</t>
  </si>
  <si>
    <t>Hydrocarbures, production d'énergie</t>
  </si>
  <si>
    <t>Textile, habillement, cuir</t>
  </si>
  <si>
    <t>Autres industries manufacturières</t>
  </si>
  <si>
    <t>SERVICES</t>
  </si>
  <si>
    <t>Conseil et assistance en informatique</t>
  </si>
  <si>
    <t>Services d'architecture et d'ingenierie</t>
  </si>
  <si>
    <t>Conseil et assistance aux entreprises</t>
  </si>
  <si>
    <t>Recherche et developpement</t>
  </si>
  <si>
    <t>Services bancaires et assurances</t>
  </si>
  <si>
    <t>Services de telecommunications</t>
  </si>
  <si>
    <t>Autres services</t>
  </si>
  <si>
    <t>AUTRES SECTEURS</t>
  </si>
  <si>
    <t>Agriculture, sylviculture, peche</t>
  </si>
  <si>
    <t>Batiment, travaux publics</t>
  </si>
  <si>
    <t>Autres</t>
  </si>
  <si>
    <t xml:space="preserve">Catégorie de dépenses recherche de la déclaration </t>
  </si>
  <si>
    <t>Part en 2014</t>
  </si>
  <si>
    <t>Dépenses de personnel, chercheurs et techniciens</t>
  </si>
  <si>
    <t>Frais de fonctionnement</t>
  </si>
  <si>
    <t>Recherche externalisée</t>
  </si>
  <si>
    <t xml:space="preserve">                    dont auprès d'entités privées</t>
  </si>
  <si>
    <t>Amortissements</t>
  </si>
  <si>
    <t>Dépenses relatives aux brevets</t>
  </si>
  <si>
    <t>Veille technologique</t>
  </si>
  <si>
    <t>Subventions publiques remboursées</t>
  </si>
  <si>
    <t>Normalisation</t>
  </si>
  <si>
    <t>Total</t>
  </si>
  <si>
    <t>Type de bénéficiaires</t>
  </si>
  <si>
    <t>Dépenses déclarées M€</t>
  </si>
  <si>
    <t>Créance M€</t>
  </si>
  <si>
    <t>Créance moyenne M€</t>
  </si>
  <si>
    <t>Créance / dépenses</t>
  </si>
  <si>
    <t>Dépenses supérieures à 100M€</t>
  </si>
  <si>
    <t>Type d'entités publiques</t>
  </si>
  <si>
    <t>% 
en 2014</t>
  </si>
  <si>
    <t>% 
en 2012</t>
  </si>
  <si>
    <t>% 
en 2011</t>
  </si>
  <si>
    <t>Etablissements d'enseignement supérieur</t>
  </si>
  <si>
    <t>Enseignement supérieur hors écoles d'ingénieur et hors ENS</t>
  </si>
  <si>
    <t>Ecoles d'ingénieurs</t>
  </si>
  <si>
    <t>Ecoles normales supérieures</t>
  </si>
  <si>
    <t>Organismes de recherche</t>
  </si>
  <si>
    <t>EPIC</t>
  </si>
  <si>
    <t>EPST</t>
  </si>
  <si>
    <t>CHU, CHR</t>
  </si>
  <si>
    <t>CTI</t>
  </si>
  <si>
    <t>IRT</t>
  </si>
  <si>
    <t>Autres ISBL</t>
  </si>
  <si>
    <t>Effectifs des déclarants</t>
  </si>
  <si>
    <t>Type de contractants</t>
  </si>
  <si>
    <t>Nombre</t>
  </si>
  <si>
    <t>Evolution</t>
  </si>
  <si>
    <t>Publics recherche</t>
  </si>
  <si>
    <t>Privés recherche</t>
  </si>
  <si>
    <t>Privés innovation</t>
  </si>
  <si>
    <t>-</t>
  </si>
  <si>
    <t>250 à 4 999</t>
  </si>
  <si>
    <t>Plus de 5 000</t>
  </si>
  <si>
    <t>TOTAL</t>
  </si>
  <si>
    <t>Instituts sans but lucratif</t>
  </si>
  <si>
    <t>Déclarants</t>
  </si>
  <si>
    <t>Bénéficiaires</t>
  </si>
  <si>
    <t>Créance sans le CII (M€)</t>
  </si>
  <si>
    <t>Part des bénéficiaires %</t>
  </si>
  <si>
    <t>Part des dépenses déclarées %</t>
  </si>
  <si>
    <t>Part de la créance %</t>
  </si>
  <si>
    <t>Île-de-France</t>
  </si>
  <si>
    <t>Auvergne-Rhône-Alpes</t>
  </si>
  <si>
    <t>Provence-Alpes-Côte d'Azur</t>
  </si>
  <si>
    <t>Bretagne</t>
  </si>
  <si>
    <t>Pays de la Loire</t>
  </si>
  <si>
    <t>Bourgogne-Franche-Comté</t>
  </si>
  <si>
    <t>Normandie</t>
  </si>
  <si>
    <t>Centre-Val de Loire</t>
  </si>
  <si>
    <t>La Réunion</t>
  </si>
  <si>
    <t>Corse</t>
  </si>
  <si>
    <t>Guadeloupe</t>
  </si>
  <si>
    <t>Guyane</t>
  </si>
  <si>
    <t>Martinique</t>
  </si>
  <si>
    <t>dont indépendantes</t>
  </si>
  <si>
    <t>Dépenses jusqu'à 100 M€</t>
  </si>
  <si>
    <r>
      <t xml:space="preserve">Nombre d'entreprises bénéficaires
</t>
    </r>
    <r>
      <rPr>
        <sz val="11"/>
        <color theme="3" tint="0.39997558519241921"/>
        <rFont val="Calibri"/>
        <family val="2"/>
        <scheme val="minor"/>
      </rPr>
      <t>CIR-recherche</t>
    </r>
  </si>
  <si>
    <r>
      <t xml:space="preserve">Dépenses déclarées 
(en M€)
</t>
    </r>
    <r>
      <rPr>
        <sz val="11"/>
        <color theme="3" tint="0.39997558519241921"/>
        <rFont val="Calibri"/>
        <family val="2"/>
        <scheme val="minor"/>
      </rPr>
      <t>CIR-recherche</t>
    </r>
  </si>
  <si>
    <r>
      <t xml:space="preserve">Créance 
 (en M€)
</t>
    </r>
    <r>
      <rPr>
        <sz val="11"/>
        <color theme="3" tint="0.39997558519241921"/>
        <rFont val="Calibri"/>
        <family val="2"/>
        <scheme val="minor"/>
      </rPr>
      <t>CIR-recherche</t>
    </r>
  </si>
  <si>
    <t>Source : Annexe à la déclaration CIR, GECIR février 2017 pour 2014 , juin 2014 pour 2012, mai 2013 pour 2011, MESRI-DGRI-C1</t>
  </si>
  <si>
    <t>Champs : Dépenses de recherche (lignes 1 à 30 de la déclaration 2069A au titre des dépenses de l'année 2014)</t>
  </si>
  <si>
    <r>
      <t xml:space="preserve">Source : </t>
    </r>
    <r>
      <rPr>
        <sz val="9"/>
        <color theme="0" tint="-0.499984740745262"/>
        <rFont val="Calibri"/>
        <family val="2"/>
        <scheme val="minor"/>
      </rPr>
      <t>base GECIR juin 2017, MESRI-DGRI-C1</t>
    </r>
  </si>
  <si>
    <r>
      <t xml:space="preserve">Nombre d'entreprises bénéficaires
</t>
    </r>
    <r>
      <rPr>
        <sz val="11"/>
        <color theme="3" tint="0.39997558519241921"/>
        <rFont val="Calibri"/>
        <family val="2"/>
        <scheme val="minor"/>
      </rPr>
      <t>CII</t>
    </r>
  </si>
  <si>
    <r>
      <t xml:space="preserve">Dépenses déclarées 
(en M€)
</t>
    </r>
    <r>
      <rPr>
        <sz val="11"/>
        <color theme="3" tint="0.39997558519241921"/>
        <rFont val="Calibri"/>
        <family val="2"/>
        <scheme val="minor"/>
      </rPr>
      <t>CII</t>
    </r>
  </si>
  <si>
    <r>
      <t xml:space="preserve">Créance 
 (en M€)
</t>
    </r>
    <r>
      <rPr>
        <sz val="11"/>
        <color theme="3" tint="0.39997558519241921"/>
        <rFont val="Calibri"/>
        <family val="2"/>
        <scheme val="minor"/>
      </rPr>
      <t>CII</t>
    </r>
  </si>
  <si>
    <t>Champs : Dépenses d'innovation (lignes 70 à 81 de la déclaration 2069A au titre des dépenses de l'année 2014)</t>
  </si>
  <si>
    <r>
      <rPr>
        <i/>
        <sz val="9"/>
        <color theme="0" tint="-0.499984740745262"/>
        <rFont val="Calibri"/>
        <family val="2"/>
        <scheme val="minor"/>
      </rPr>
      <t>Champs</t>
    </r>
    <r>
      <rPr>
        <sz val="9"/>
        <color theme="0" tint="-0.499984740745262"/>
        <rFont val="Calibri"/>
        <family val="2"/>
        <scheme val="minor"/>
      </rPr>
      <t xml:space="preserve"> : Dépenses de recherche (lignes 1 à 30 de la déclaration 2069A au titre des dépenses de l'année 2014), de collection (L32 à L37) et d'innovation (L70 à 81)</t>
    </r>
  </si>
  <si>
    <t>Part de la créance 
collection %</t>
  </si>
  <si>
    <r>
      <rPr>
        <i/>
        <sz val="9"/>
        <color theme="0" tint="-0.499984740745262"/>
        <rFont val="Calibri"/>
        <family val="2"/>
        <scheme val="minor"/>
      </rPr>
      <t>Champs</t>
    </r>
    <r>
      <rPr>
        <sz val="9"/>
        <color theme="0" tint="-0.499984740745262"/>
        <rFont val="Calibri"/>
        <family val="2"/>
        <scheme val="minor"/>
      </rPr>
      <t xml:space="preserve"> : Dépenses de recherche (lignes 1 à 30 de la déclaration 2069A au titre des dépenses de l'année 2014).</t>
    </r>
  </si>
  <si>
    <r>
      <rPr>
        <i/>
        <sz val="9"/>
        <color theme="0" tint="-0.499984740745262"/>
        <rFont val="Calibri"/>
        <family val="2"/>
        <scheme val="minor"/>
      </rPr>
      <t>Champs</t>
    </r>
    <r>
      <rPr>
        <sz val="9"/>
        <color theme="0" tint="-0.499984740745262"/>
        <rFont val="Calibri"/>
        <family val="2"/>
        <scheme val="minor"/>
      </rPr>
      <t xml:space="preserve"> : Dépenses de collection (lignes 32 à 37 de la déclaration 2069A au titre des dépenses de l'année 2014).</t>
    </r>
  </si>
  <si>
    <r>
      <rPr>
        <i/>
        <sz val="9"/>
        <color theme="0" tint="-0.499984740745262"/>
        <rFont val="Calibri"/>
        <family val="2"/>
        <scheme val="minor"/>
      </rPr>
      <t>Champs</t>
    </r>
    <r>
      <rPr>
        <sz val="9"/>
        <color theme="0" tint="-0.499984740745262"/>
        <rFont val="Calibri"/>
        <family val="2"/>
        <scheme val="minor"/>
      </rPr>
      <t xml:space="preserve"> : Dépenses d'innovation (lignes 70 à 81 de la déclaration 2069A au titre des dépenses de l'année 2014).</t>
    </r>
  </si>
  <si>
    <r>
      <t xml:space="preserve">Nombre d'entreprises bénéficaires
</t>
    </r>
    <r>
      <rPr>
        <sz val="11"/>
        <color theme="3" tint="0.39997558519241921"/>
        <rFont val="Calibri"/>
        <family val="2"/>
        <scheme val="minor"/>
      </rPr>
      <t>CIR collection</t>
    </r>
  </si>
  <si>
    <r>
      <t xml:space="preserve">Dépenses déclarées 
(en M€)
</t>
    </r>
    <r>
      <rPr>
        <sz val="11"/>
        <color theme="3" tint="0.39997558519241921"/>
        <rFont val="Calibri"/>
        <family val="2"/>
        <scheme val="minor"/>
      </rPr>
      <t>CIR collection</t>
    </r>
  </si>
  <si>
    <t>plus de 500 sal.</t>
  </si>
  <si>
    <t>Créance moyenne (en K€)</t>
  </si>
  <si>
    <t>Champs : Dépenses de collection (lignes 31 à 37 de la déclaration 2069A au titre des dépenses de l'année 2014)</t>
  </si>
  <si>
    <r>
      <t xml:space="preserve">Créance
 (en M€)
</t>
    </r>
    <r>
      <rPr>
        <sz val="11"/>
        <color theme="3" tint="0.39997558519241921"/>
        <rFont val="Calibri"/>
        <family val="2"/>
        <scheme val="minor"/>
      </rPr>
      <t xml:space="preserve"> CIR collection</t>
    </r>
  </si>
  <si>
    <t>Provence-Alpes-Côte d'Azur + DOM + Corse</t>
  </si>
  <si>
    <t>DOM</t>
  </si>
  <si>
    <t>Tableau A9a. Distribution régionale du CIR recherche</t>
  </si>
  <si>
    <t>Tableau A9c. Distribution régionale du CIR collection</t>
  </si>
  <si>
    <t>Tableau A9b. Distribution régionale du CII</t>
  </si>
  <si>
    <t>Champs : Recherche : Entreprises déclarant des dépenses de recherche (ligne 1 à 30 de la déclaration CIR 2069A au titre des dépenses déclarées au CIR de 2014), 
Collection : Entreprises déclarant des dépenses de collection (lignes 32 à 37), 
Innovation : Entreprises déclarant des dépenses d'innovation (L70 à 81).</t>
  </si>
  <si>
    <t>Nombre de déclarants (a)</t>
  </si>
  <si>
    <t>Nombre de bénéficiaires (a)</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</si>
  <si>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</si>
  <si>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recherche uniquement (b)</t>
  </si>
  <si>
    <t>dont innovation uniquement (b)</t>
  </si>
  <si>
    <t>dont collection uniquement (b)</t>
  </si>
  <si>
    <t>(b) "dont recherche/innovation/collection uniquement" : Entreprises ne déclarant que des dépenses de recherche/d'innovation/ de collection dans leurs déclarations.</t>
  </si>
  <si>
    <t xml:space="preserve">Glossaire </t>
  </si>
  <si>
    <t>Bénéficiaire du CIR</t>
  </si>
  <si>
    <t xml:space="preserve">Un bénéficiaire du CIR est une entreprise indépendante au sens fiscal du terme ou la société mère d’un groupe fiscalement intégré. </t>
  </si>
  <si>
    <t>CIR recherche</t>
  </si>
  <si>
    <t>Crédit d’impôt collection  (CIC)</t>
  </si>
  <si>
    <t xml:space="preserve">Le CIR relatif aux entreprises du secteur textile, habillement, cuir (THC) concernant les dépenses liées à l’élaboration des nouvelles collections est désigné par le terme de « crédit d’impôt collection »  </t>
  </si>
  <si>
    <t xml:space="preserve">Crédit d’impôt innovation  (CII) </t>
  </si>
  <si>
    <t xml:space="preserve">Par commodité, le CIR relatif aux dépenses d’innovation hors R&amp;D est souvent désigné par le terme de « crédit d’impôt innovation ». </t>
  </si>
  <si>
    <t>De minimis</t>
  </si>
  <si>
    <t>Déclarant au CIR</t>
  </si>
  <si>
    <t>Un déclarant est une entreprise qui a déposé une déclaration 2069-A-SD au titre de l’année 2013 (dont la date d’ouverture de l’exercice est 2013).</t>
  </si>
  <si>
    <t>Dans cette note, nous avons différencié les déclarants selon le type de dépenses déclarées (recherche, innovation, collection).</t>
  </si>
  <si>
    <t>Holding</t>
  </si>
  <si>
    <t>NAF</t>
  </si>
  <si>
    <t>Nomenclature d’activités NAF 2008, accessible sur le site de l’INSEE :</t>
  </si>
  <si>
    <t>http://www.insee.fr/fr/methodes/default.asp?page=nomenclatures/naf2008/naf2008.htm .</t>
  </si>
  <si>
    <t>PME communautaire</t>
  </si>
  <si>
    <t>Entreprises dont l’effectif est inférieur à 250 salariés et dont le chiffre d'affaires n'excède pas 50 M€ ou le total du bilan n'excède pas 43 M€.</t>
  </si>
  <si>
    <t>Les modalités de prise en compte de ces seuils dépendent des conditions de détention du capital. Lorsque la société détient 50% au moins d'une autre entreprise, ou est elle-même détenue à 50% au moins, elle est considérée comme une entreprise liée. Dans ce cas, les seuils à prendre en compte sont ceux de l'entreprise et des entreprises liées. Lorsqu'elle est considérée comme une entreprise partenaire (au moins 25% et moins de 50% de participation en amont ou en aval), il y a lieu d'agréger les données relatives à l'effectif, au chiffre d'affaires ou au total de bilan des entreprises concernées proportionnellement au pourcentage de détention. Lorsqu'elle est considérée comme autonome, c'est-à-dire totalement indépendante ou que ses liens de participation avec une ou plusieurs entreprises non liées sont inférieurs à 25%, il convient de ne prendre en compte que les seuils financiers et d'effectif de la société.</t>
  </si>
  <si>
    <t xml:space="preserve">Le CIR relatif aux seules dépenses de recherche est désigné par le terme « CIR recherche», le terme CIR étant réservé au dispositif dans son ensemble et à la créance totale. </t>
  </si>
  <si>
    <t>Régions</t>
  </si>
  <si>
    <t xml:space="preserve">Tableau A8. Distribution de la sous-traitance publique par type d’entité publique </t>
  </si>
  <si>
    <t>Tableau A6. Distribution des dépenses de recherche par type, en %</t>
  </si>
  <si>
    <t>Tableau A4. Bénéficiaires du CIR en fonction du seuil de 100 M€ de dépenses de recherche</t>
  </si>
  <si>
    <t>Tableau A3a. Distribution par taille des bénéficiaires du CIR au titre des dépenses de recherche, 2014</t>
  </si>
  <si>
    <t>Tableau A3b. Distribution par taille des bénéficiaires du CIR au titre des dépenses d'innovation, 2014</t>
  </si>
  <si>
    <t>Tableau A3c. Distribution par taille des bénéficiaires du CIR au titre des dépenses de collection, 2014</t>
  </si>
  <si>
    <t>Tableau A2. Entreprises déclarantes et bénéficiaires du CIR selon le type de dépenses déclarées, 2014</t>
  </si>
  <si>
    <t>A1. Evolution du nombre de déclarants, du nombre de bénéficiaires et de la créance du CIR, 2003-2014</t>
  </si>
  <si>
    <t>Effectif salarié de l'entreprise bénéficiaire (a)</t>
  </si>
  <si>
    <t>(a) L'effectif utilisé est celui déclaré par l'entreprise dans sa déclaration. Pour les effectifs manquants, la variable a été complétée par le service statistique du MESRI.</t>
  </si>
  <si>
    <t>25 (a)</t>
  </si>
  <si>
    <t>(a) Dont 19 groupes ayant au moins une filiale à plus de 100 M€ de dépenses</t>
  </si>
  <si>
    <t>Commerces (b)</t>
  </si>
  <si>
    <t>(b) Y compris les filiales de multinationales de secteurs industriels dont l’activité principale est le commerce</t>
  </si>
  <si>
    <t>secteur d'activité, d'après l'activité principale (APE) déclarée dans la base GECIR (a)</t>
  </si>
  <si>
    <t>Tableau A5. Distribution des créances de recherche, de collection et d’innovation par secteur, 2014</t>
  </si>
  <si>
    <t xml:space="preserve"> - Les société mères du secteur Holding ont été réaffectées au secteur d'activité de leur filiale réalisant le plus de dépenses de recherche.</t>
  </si>
  <si>
    <t xml:space="preserve"> - Les sociétés issues des services de R&amp;D ont été réaffectées d'après leur branche de recherche déclarée dans l'enquête R&amp;D.</t>
  </si>
  <si>
    <t>Un travail de réaffectation a été effectué pour les secteurs Holdings et Services de R&amp;D :</t>
  </si>
  <si>
    <t xml:space="preserve">(a) Le secteur d'activité est tiré de l'APE déclarée par l'entreprise lors de sa première déclaration au CIR. 
</t>
  </si>
  <si>
    <t xml:space="preserve">                  dont relatives aux jeunes docteurs</t>
  </si>
  <si>
    <t xml:space="preserve">                    dont auprès d'entités publiques</t>
  </si>
  <si>
    <r>
      <t>Tableau A7.  Distribution par taille des entreprises déclarant des dépenses externes</t>
    </r>
    <r>
      <rPr>
        <b/>
        <u/>
        <sz val="9"/>
        <color rgb="FF0078B1"/>
        <rFont val="Calibri"/>
        <family val="2"/>
        <scheme val="minor"/>
      </rPr>
      <t xml:space="preserve"> (a)</t>
    </r>
  </si>
  <si>
    <t>(a) Avec des institutions ou entreprises sans lien de dépendance.</t>
  </si>
  <si>
    <t>Publication réalisée par le ministère de l’enseignement supérieur, de la recherche et de l'innovation
Direction générale de la recherche et de l’innovation
Service de l’innovation, du transfert de technologies et de l’action régionale
Département des politiques d’incitation à la R&amp;D des entreprises (Justin Quemener, Maryline Rosa)
Avec la collaboration du
Service de la Coordination des stratégies de l'enseignement supérieur et de la recherche
Sous-direction des systèmes d’information et des études statistiques
Département des études statistiques de la recherche (Camille Schweitzer)</t>
  </si>
  <si>
    <t xml:space="preserve">Annexe 1. </t>
  </si>
  <si>
    <t>Dates de dépôt des déclarations et actualisation de la base GECIR</t>
  </si>
  <si>
    <t xml:space="preserve">Pour chaque entreprise, la base GECIR archive à la fois l’historique des déclarations fiscales et l’historique des procédures (agrément, rescrit, contrôle…). Le calendrier de réception des déclarations amène à procéder à des actualisations régulières de la base. </t>
  </si>
  <si>
    <t>Les données utilisées ici sont les plus actualisées possible et diffèrent de celles qui sont utilisées pour produire les prévisions des documents budgétaires. Il s’agit des données issues des déclarations et donc de l’utilisation constatée du dispositif à travers les déclarations fiscales, contrairement aux estimations qui sont fournies dans le cadre de la préparation du projet de Loi de finances et qui sont parfois reprises par certaines publications ou par la presse.</t>
  </si>
  <si>
    <t>Date de dépôt de la déclaration</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</si>
  <si>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</si>
  <si>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Depuis 2008,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jusqu’en n+3.</t>
  </si>
  <si>
    <t xml:space="preserve">Le calendrier d’actualisation des chiffres du CIR s’étale donc sur 4 ans. Pour le CIR de l’année n, correspondant aux dépenses déclarées par les entreprises au titre de l’année n : </t>
  </si>
  <si>
    <r>
      <t>·</t>
    </r>
    <r>
      <rPr>
        <sz val="7"/>
        <color rgb="FF0070C0"/>
        <rFont val="Times New Roman"/>
        <family val="1"/>
      </rPr>
      <t xml:space="preserve">        </t>
    </r>
    <r>
      <rPr>
        <sz val="11"/>
        <color theme="1"/>
        <rFont val="Calibri"/>
        <family val="2"/>
        <scheme val="minor"/>
      </rPr>
      <t>données provisoires complétées chaque année en fonction des déclarations arrivées, de juin n+2 à juin n+4</t>
    </r>
  </si>
  <si>
    <r>
      <t>·</t>
    </r>
    <r>
      <rPr>
        <sz val="7"/>
        <color rgb="FF0070C0"/>
        <rFont val="Times New Roman"/>
        <family val="1"/>
      </rPr>
      <t xml:space="preserve">        </t>
    </r>
    <r>
      <rPr>
        <sz val="11"/>
        <color theme="1"/>
        <rFont val="Calibri"/>
        <family val="2"/>
        <scheme val="minor"/>
      </rPr>
      <t xml:space="preserve">données définitives en juin n+4. </t>
    </r>
  </si>
  <si>
    <t>Complétude de la base</t>
  </si>
  <si>
    <t xml:space="preserve">Certaines entreprises omettent d’envoyer le double de leur déclaration au ministère en charge de la recherche comme la loi le prévoit. Le MENESR est ainsi amené à organiser des recoupements avec les services fiscaux, soit de façon systématique en amont soit à l’occasion de contrôles afin de compléter la base. Depuis 2014, des travaux plus approfondis ont été engagés pour recueillir une part supérieure de déclarations manquantes en coopération avec différents services fiscaux. </t>
  </si>
  <si>
    <r>
      <t>Champs :</t>
    </r>
    <r>
      <rPr>
        <sz val="9"/>
        <color theme="0" tint="-0.499984740745262"/>
        <rFont val="Calibri"/>
        <family val="2"/>
        <scheme val="minor"/>
      </rPr>
      <t xml:space="preserve"> Dépenses de recherche sous-traitées à des des institutions publiques ou entreprises</t>
    </r>
  </si>
  <si>
    <t xml:space="preserve"> sans lien dé dépendance, dépenses d'innovation sous-traitées à des entreprises.</t>
  </si>
  <si>
    <t xml:space="preserve">Champs : sous-traitance aux institutions publiques et instituts sans but lucratif avec ou sans lien de dépendance en France uniquement, </t>
  </si>
  <si>
    <t xml:space="preserve">montants non plafonnés, montant sous-traitance comptablisé ici au montant réel (non doublé pour la recherche sans lien).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</si>
  <si>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</si>
  <si>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r>
      <t xml:space="preserve">Au sein de l'Union européenne, une aide publique qui cible un secteur ou un type d’entreprise particulier est soumise au </t>
    </r>
    <r>
      <rPr>
        <i/>
        <sz val="11"/>
        <color theme="1"/>
        <rFont val="Calibri"/>
        <family val="2"/>
      </rPr>
      <t>de minimis</t>
    </r>
    <r>
      <rPr>
        <sz val="11"/>
        <color theme="1"/>
        <rFont val="Calibri"/>
        <family val="2"/>
      </rPr>
      <t> :  une même entreprise peut bénéficier d’aides à hauteur de 200 000 € par période de 3 exercices fiscaux.</t>
    </r>
  </si>
  <si>
    <t xml:space="preserve">Cette publication des données du crédit d’impôt recherche s’appuie sur les déclarations fiscales des entreprises relatives à leurs dépenses réalisées en 2014. La base de gestion du CIR, GECIR, qui est présentée à l’annexe 1, permet une analyse du profil des déclarants et des types de dépenses financées par le crédit d’impôt recherche. </t>
  </si>
  <si>
    <t>Occitanie</t>
  </si>
  <si>
    <t>Grand-Est</t>
  </si>
  <si>
    <t>Hauts-de-France</t>
  </si>
  <si>
    <t>Nouvelle-Aquitaine</t>
  </si>
  <si>
    <t>&gt; ou egal à 5 000</t>
  </si>
  <si>
    <t>1 à 9</t>
  </si>
  <si>
    <t>10 à 49</t>
  </si>
  <si>
    <t>100 à 249</t>
  </si>
  <si>
    <t>2000 à 4999</t>
  </si>
  <si>
    <t>250 à 499</t>
  </si>
  <si>
    <t>50 à 99</t>
  </si>
  <si>
    <t>500 à 1999</t>
  </si>
  <si>
    <t>PME communautaires</t>
  </si>
  <si>
    <r>
      <t xml:space="preserve">Nombre d'entreprises bénéficaires
</t>
    </r>
    <r>
      <rPr>
        <sz val="11"/>
        <color theme="3" tint="0.39997558519241921"/>
        <rFont val="Calibri"/>
        <family val="2"/>
        <scheme val="minor"/>
      </rPr>
      <t>CIR recherche et collection</t>
    </r>
  </si>
  <si>
    <r>
      <t xml:space="preserve">Dépenses déclarées 
(en M€)
</t>
    </r>
    <r>
      <rPr>
        <sz val="11"/>
        <color theme="3" tint="0.39997558519241921"/>
        <rFont val="Calibri"/>
        <family val="2"/>
        <scheme val="minor"/>
      </rPr>
      <t>CIR recherche et collection</t>
    </r>
  </si>
  <si>
    <r>
      <t xml:space="preserve">Créance
 (en M€)
</t>
    </r>
    <r>
      <rPr>
        <sz val="11"/>
        <color theme="3" tint="0.39997558519241921"/>
        <rFont val="Calibri"/>
        <family val="2"/>
        <scheme val="minor"/>
      </rPr>
      <t xml:space="preserve"> CIR recherche et collection</t>
    </r>
  </si>
  <si>
    <t>1 à 249 sal.</t>
  </si>
  <si>
    <t>PME communautaires (b)</t>
  </si>
  <si>
    <t>(b) D'après la déclaration de l'entreprise</t>
  </si>
  <si>
    <t>Tableau A3d. Distribution par taille des bénéficiaires du CIR au titre des dépenses de recherche et de collection, 2014</t>
  </si>
  <si>
    <t>Les sociétés de holding sont définies comme des entités qui détiennent les actifs (possèdent le contrôle des fonds propres) d’un groupe de sociétés filiales  et dont la principale activité est d’être propriétaire de ce groupe. Les sociétés de holding ne fournissent aucun autre service aux entreprises dans lesquelles elles détiennent des fonds propres. En d’autres termes, elles n’administrent pas ou ne gèrent pas d’autres entités.</t>
  </si>
  <si>
    <r>
      <t xml:space="preserve">Champs: </t>
    </r>
    <r>
      <rPr>
        <sz val="9"/>
        <color theme="0" tint="-0.499984740745262"/>
        <rFont val="Calibri"/>
        <family val="2"/>
        <scheme val="minor"/>
      </rPr>
      <t>Ensemble de la déclaration CIR 2069A, tous dispositifs confondus</t>
    </r>
  </si>
  <si>
    <t>Ensemble</t>
  </si>
  <si>
    <t>24 253
( c )</t>
  </si>
  <si>
    <t>18 771 
( c )</t>
  </si>
  <si>
    <r>
      <t xml:space="preserve">(c) </t>
    </r>
    <r>
      <rPr>
        <b/>
        <sz val="9"/>
        <color theme="0" tint="-0.499984740745262"/>
        <rFont val="Calibri"/>
        <family val="2"/>
        <scheme val="minor"/>
      </rPr>
      <t>hors doubles comptes</t>
    </r>
    <r>
      <rPr>
        <sz val="9"/>
        <color theme="0" tint="-0.499984740745262"/>
        <rFont val="Calibri"/>
        <family val="2"/>
        <scheme val="minor"/>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</si>
  <si>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Créance THC  M€</t>
  </si>
  <si>
    <t>2007-14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</si>
</sst>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_);_(* \(#,##0\);_(* &quot;-&quot;??_);_(@_)"/>
    <numFmt numFmtId="165" formatCode="_(* #,##0.0_);_(* \(#,##0.0\);_(* &quot;-&quot;??_);_(@_)"/>
    <numFmt numFmtId="166" formatCode="_-* #,##0\ _€_-;\-* #,##0\ _€_-;_-* &quot;-&quot;??\ _€_-;_-@_-"/>
    <numFmt numFmtId="167" formatCode="0.0%"/>
    <numFmt numFmtId="168" formatCode="0.0"/>
    <numFmt numFmtId="169" formatCode="_-* #,##0.0\ _€_-;\-* #,##0.0\ _€_-;_-* &quot;-&quot;??\ _€_-;_-@_-"/>
  </numFmts>
  <fonts count="60" x14ac:knownFonts="1">
    <font>
      <sz val="11"/>
      <color theme="1"/>
      <name val="Calibri"/>
      <family val="2"/>
      <scheme val="minor"/>
    </font>
    <font>
      <sz val="11"/>
      <name val="Calibri"/>
      <family val="2"/>
    </font>
    <font>
      <sz val="11"/>
      <color theme="1"/>
      <name val="Calibri"/>
      <family val="2"/>
      <scheme val="minor"/>
    </font>
    <font>
      <b/>
      <sz val="11"/>
      <color theme="1"/>
      <name val="Calibri"/>
      <family val="2"/>
      <scheme val="minor"/>
    </font>
    <font>
      <b/>
      <sz val="11"/>
      <color theme="3" tint="0.39997558519241921"/>
      <name val="Calibri"/>
      <family val="2"/>
      <scheme val="minor"/>
    </font>
    <font>
      <b/>
      <sz val="11"/>
      <color rgb="FF0078B1"/>
      <name val="Calibri"/>
      <family val="2"/>
      <scheme val="minor"/>
    </font>
    <font>
      <b/>
      <sz val="10"/>
      <color rgb="FFFFFFFF"/>
      <name val="Calibri"/>
      <family val="2"/>
      <scheme val="minor"/>
    </font>
    <font>
      <sz val="10"/>
      <color rgb="FF365F91"/>
      <name val="Calibri"/>
      <family val="2"/>
      <scheme val="minor"/>
    </font>
    <font>
      <sz val="10"/>
      <color rgb="FF000000"/>
      <name val="Calibri"/>
      <family val="2"/>
      <scheme val="minor"/>
    </font>
    <font>
      <i/>
      <sz val="10"/>
      <color rgb="FF365F91"/>
      <name val="Calibri"/>
      <family val="2"/>
      <scheme val="minor"/>
    </font>
    <font>
      <i/>
      <sz val="10"/>
      <color rgb="FF000000"/>
      <name val="Calibri"/>
      <family val="2"/>
      <scheme val="minor"/>
    </font>
    <font>
      <b/>
      <sz val="10"/>
      <name val="Arial"/>
      <family val="2"/>
    </font>
    <font>
      <sz val="10"/>
      <name val="Arial"/>
      <family val="2"/>
    </font>
    <font>
      <sz val="11"/>
      <name val="Calibri"/>
      <family val="2"/>
      <scheme val="minor"/>
    </font>
    <font>
      <b/>
      <sz val="10"/>
      <color rgb="FF000000"/>
      <name val="Calibri"/>
      <family val="2"/>
      <scheme val="minor"/>
    </font>
    <font>
      <b/>
      <sz val="10"/>
      <color rgb="FF0078B1"/>
      <name val="Calibri"/>
      <family val="2"/>
      <scheme val="minor"/>
    </font>
    <font>
      <b/>
      <sz val="10"/>
      <color rgb="FF365F91"/>
      <name val="Calibri"/>
      <family val="2"/>
      <scheme val="minor"/>
    </font>
    <font>
      <b/>
      <u/>
      <sz val="11"/>
      <color theme="1"/>
      <name val="Calibri"/>
      <family val="2"/>
      <scheme val="minor"/>
    </font>
    <font>
      <sz val="10"/>
      <color theme="1"/>
      <name val="Calibri"/>
      <family val="2"/>
      <scheme val="minor"/>
    </font>
    <font>
      <sz val="10"/>
      <color theme="1"/>
      <name val="Arial"/>
      <family val="2"/>
    </font>
    <font>
      <b/>
      <sz val="10"/>
      <color theme="1"/>
      <name val="Arial"/>
      <family val="2"/>
    </font>
    <font>
      <b/>
      <u/>
      <sz val="11"/>
      <color rgb="FF0078B1"/>
      <name val="Calibri"/>
      <family val="2"/>
      <scheme val="minor"/>
    </font>
    <font>
      <b/>
      <sz val="11"/>
      <name val="Calibri"/>
      <family val="2"/>
      <scheme val="minor"/>
    </font>
    <font>
      <b/>
      <sz val="10"/>
      <color theme="3" tint="0.39997558519241921"/>
      <name val="Calibri"/>
      <family val="2"/>
      <scheme val="minor"/>
    </font>
    <font>
      <sz val="10"/>
      <name val="Calibri"/>
      <family val="2"/>
      <scheme val="minor"/>
    </font>
    <font>
      <b/>
      <sz val="11"/>
      <color rgb="FF0070C0"/>
      <name val="Calibri"/>
      <family val="2"/>
      <scheme val="minor"/>
    </font>
    <font>
      <b/>
      <sz val="10"/>
      <color theme="1"/>
      <name val="Calibri"/>
      <family val="2"/>
      <scheme val="minor"/>
    </font>
    <font>
      <sz val="10"/>
      <color theme="1" tint="0.499984740745262"/>
      <name val="Calibri"/>
      <family val="2"/>
      <scheme val="minor"/>
    </font>
    <font>
      <b/>
      <sz val="10"/>
      <color theme="1" tint="0.499984740745262"/>
      <name val="Calibri"/>
      <family val="2"/>
      <scheme val="minor"/>
    </font>
    <font>
      <sz val="11"/>
      <color theme="3" tint="0.39997558519241921"/>
      <name val="Calibri"/>
      <family val="2"/>
      <scheme val="minor"/>
    </font>
    <font>
      <sz val="11"/>
      <color theme="3" tint="0.59999389629810485"/>
      <name val="Calibri"/>
      <family val="2"/>
      <scheme val="minor"/>
    </font>
    <font>
      <b/>
      <sz val="11"/>
      <color theme="3" tint="0.59999389629810485"/>
      <name val="Calibri"/>
      <family val="2"/>
      <scheme val="minor"/>
    </font>
    <font>
      <b/>
      <sz val="10"/>
      <name val="Calibri"/>
      <family val="2"/>
      <scheme val="minor"/>
    </font>
    <font>
      <i/>
      <sz val="10"/>
      <name val="Calibri"/>
      <family val="2"/>
      <scheme val="minor"/>
    </font>
    <font>
      <i/>
      <sz val="10"/>
      <color theme="1"/>
      <name val="Calibri"/>
      <family val="2"/>
      <scheme val="minor"/>
    </font>
    <font>
      <i/>
      <sz val="10"/>
      <color theme="1" tint="0.499984740745262"/>
      <name val="Calibri"/>
      <family val="2"/>
      <scheme val="minor"/>
    </font>
    <font>
      <b/>
      <sz val="10"/>
      <color theme="0"/>
      <name val="Calibri"/>
      <family val="2"/>
      <scheme val="minor"/>
    </font>
    <font>
      <i/>
      <sz val="9"/>
      <color theme="0" tint="-0.499984740745262"/>
      <name val="Calibri"/>
      <family val="2"/>
      <scheme val="minor"/>
    </font>
    <font>
      <sz val="9"/>
      <color theme="0" tint="-0.499984740745262"/>
      <name val="Calibri"/>
      <family val="2"/>
      <scheme val="minor"/>
    </font>
    <font>
      <sz val="9"/>
      <color theme="0" tint="-0.499984740745262"/>
      <name val="Calibri"/>
      <family val="2"/>
    </font>
    <font>
      <i/>
      <sz val="9"/>
      <color theme="1"/>
      <name val="Calibri"/>
      <family val="2"/>
      <scheme val="minor"/>
    </font>
    <font>
      <b/>
      <sz val="11"/>
      <color rgb="FF0095C3"/>
      <name val="Calibri"/>
      <family val="2"/>
    </font>
    <font>
      <sz val="11"/>
      <color theme="1"/>
      <name val="Calibri"/>
      <family val="2"/>
    </font>
    <font>
      <i/>
      <sz val="11"/>
      <color theme="1"/>
      <name val="Calibri"/>
      <family val="2"/>
    </font>
    <font>
      <b/>
      <sz val="11"/>
      <name val="Calibri"/>
      <family val="2"/>
    </font>
    <font>
      <u/>
      <sz val="11"/>
      <color theme="10"/>
      <name val="Calibri"/>
      <family val="2"/>
      <scheme val="minor"/>
    </font>
    <font>
      <sz val="11"/>
      <color rgb="FF000000"/>
      <name val="Calibri"/>
      <family val="2"/>
      <scheme val="minor"/>
    </font>
    <font>
      <b/>
      <sz val="11"/>
      <color rgb="FF000000"/>
      <name val="Calibri"/>
      <family val="2"/>
      <scheme val="minor"/>
    </font>
    <font>
      <b/>
      <sz val="11"/>
      <color rgb="FF538DD5"/>
      <name val="Calibri"/>
      <family val="2"/>
      <scheme val="minor"/>
    </font>
    <font>
      <b/>
      <u/>
      <sz val="9"/>
      <color rgb="FF0078B1"/>
      <name val="Calibri"/>
      <family val="2"/>
      <scheme val="minor"/>
    </font>
    <font>
      <sz val="11"/>
      <color rgb="FFFFFFFF"/>
      <name val="Calibri"/>
      <family val="2"/>
      <scheme val="minor"/>
    </font>
    <font>
      <b/>
      <sz val="14"/>
      <color rgb="FF0078B1"/>
      <name val="Calibri"/>
      <family val="2"/>
    </font>
    <font>
      <b/>
      <sz val="12"/>
      <color rgb="FF0095C3"/>
      <name val="Calibri"/>
      <family val="2"/>
      <scheme val="minor"/>
    </font>
    <font>
      <vertAlign val="superscript"/>
      <sz val="11"/>
      <color theme="1"/>
      <name val="Calibri"/>
      <family val="2"/>
      <scheme val="minor"/>
    </font>
    <font>
      <sz val="11"/>
      <color rgb="FF0070C0"/>
      <name val="Symbol"/>
      <family val="1"/>
      <charset val="2"/>
    </font>
    <font>
      <sz val="7"/>
      <color rgb="FF0070C0"/>
      <name val="Times New Roman"/>
      <family val="1"/>
    </font>
    <font>
      <sz val="10"/>
      <name val="Arial"/>
      <family val="2"/>
    </font>
    <font>
      <i/>
      <sz val="10"/>
      <name val="Arial"/>
      <family val="2"/>
    </font>
    <font>
      <i/>
      <sz val="11"/>
      <color theme="1"/>
      <name val="Calibri"/>
      <family val="2"/>
      <scheme val="minor"/>
    </font>
    <font>
      <b/>
      <sz val="9"/>
      <color theme="0"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78B1"/>
        <bgColor indexed="64"/>
      </patternFill>
    </fill>
    <fill>
      <patternFill patternType="solid">
        <fgColor rgb="FFC9ECFF"/>
        <bgColor indexed="64"/>
      </patternFill>
    </fill>
    <fill>
      <patternFill patternType="solid">
        <fgColor theme="3" tint="0.39997558519241921"/>
        <bgColor indexed="64"/>
      </patternFill>
    </fill>
    <fill>
      <patternFill patternType="solid">
        <fgColor rgb="FFE5F6FF"/>
        <bgColor indexed="64"/>
      </patternFill>
    </fill>
    <fill>
      <patternFill patternType="solid">
        <fgColor rgb="FFC5D9F1"/>
        <bgColor indexed="64"/>
      </patternFill>
    </fill>
    <fill>
      <patternFill patternType="solid">
        <fgColor rgb="FF538DD5"/>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rgb="FF4F81BD"/>
      </top>
      <bottom style="medium">
        <color rgb="FF4F81BD"/>
      </bottom>
      <diagonal/>
    </border>
    <border>
      <left/>
      <right/>
      <top style="medium">
        <color rgb="FF4F81BD"/>
      </top>
      <bottom/>
      <diagonal/>
    </border>
    <border>
      <left/>
      <right/>
      <top/>
      <bottom style="medium">
        <color rgb="FF4F81BD"/>
      </bottom>
      <diagonal/>
    </border>
    <border>
      <left/>
      <right/>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top style="medium">
        <color indexed="64"/>
      </top>
      <bottom/>
      <diagonal/>
    </border>
    <border>
      <left/>
      <right/>
      <top style="medium">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45" fillId="0" borderId="0" applyNumberFormat="0" applyFill="0" applyBorder="0" applyAlignment="0" applyProtection="0"/>
  </cellStyleXfs>
  <cellXfs count="265">
    <xf numFmtId="0" fontId="0" fillId="0" borderId="0" xfId="0"/>
    <xf numFmtId="166" fontId="0" fillId="0" borderId="0" xfId="1" applyNumberFormat="1" applyFont="1"/>
    <xf numFmtId="9" fontId="0" fillId="0" borderId="0" xfId="2" applyFont="1"/>
    <xf numFmtId="0" fontId="4" fillId="0" borderId="1" xfId="0" applyFont="1" applyBorder="1" applyAlignment="1">
      <alignment horizontal="center" vertical="center" wrapText="1"/>
    </xf>
    <xf numFmtId="0" fontId="0" fillId="0" borderId="0" xfId="0" applyAlignment="1">
      <alignment horizontal="center" vertical="center" wrapText="1"/>
    </xf>
    <xf numFmtId="0" fontId="6" fillId="5" borderId="4" xfId="0" applyFont="1" applyFill="1" applyBorder="1" applyAlignment="1">
      <alignment horizontal="justify" vertical="center"/>
    </xf>
    <xf numFmtId="0" fontId="6" fillId="5" borderId="4" xfId="0" applyFont="1" applyFill="1" applyBorder="1" applyAlignment="1">
      <alignment horizontal="center" vertical="center"/>
    </xf>
    <xf numFmtId="0" fontId="7" fillId="6" borderId="0" xfId="0" applyFont="1" applyFill="1" applyAlignment="1">
      <alignment horizontal="left" vertical="center"/>
    </xf>
    <xf numFmtId="0" fontId="8" fillId="6" borderId="0" xfId="0" applyFont="1" applyFill="1" applyAlignment="1">
      <alignment horizontal="justify" vertical="center"/>
    </xf>
    <xf numFmtId="0" fontId="9" fillId="0" borderId="0" xfId="0" applyFont="1" applyAlignment="1">
      <alignment horizontal="left" vertical="center"/>
    </xf>
    <xf numFmtId="0" fontId="10"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horizontal="justify" vertical="center"/>
    </xf>
    <xf numFmtId="0" fontId="9" fillId="6" borderId="0" xfId="0" applyFont="1" applyFill="1" applyAlignment="1">
      <alignment horizontal="left" vertical="center"/>
    </xf>
    <xf numFmtId="0" fontId="10" fillId="6" borderId="0" xfId="0" applyFont="1" applyFill="1" applyAlignment="1">
      <alignment horizontal="right" vertical="center"/>
    </xf>
    <xf numFmtId="0" fontId="6" fillId="5" borderId="4" xfId="0" applyFont="1" applyFill="1" applyBorder="1" applyAlignment="1">
      <alignment horizontal="left" vertical="center"/>
    </xf>
    <xf numFmtId="0" fontId="5" fillId="0" borderId="0" xfId="0" applyFont="1" applyAlignment="1">
      <alignment horizontal="left"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8" fillId="6" borderId="0" xfId="0" applyFont="1" applyFill="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8" fillId="0" borderId="0" xfId="0" applyFont="1" applyAlignment="1">
      <alignment horizontal="center" vertical="center" wrapText="1"/>
    </xf>
    <xf numFmtId="0" fontId="14" fillId="6" borderId="0" xfId="0" applyFont="1" applyFill="1" applyAlignment="1">
      <alignment horizontal="left" vertical="center"/>
    </xf>
    <xf numFmtId="0" fontId="7" fillId="6" borderId="0" xfId="0" applyFont="1" applyFill="1" applyAlignment="1">
      <alignment horizontal="left" vertical="center" wrapText="1" indent="1"/>
    </xf>
    <xf numFmtId="0" fontId="8" fillId="6" borderId="0" xfId="0" applyFont="1" applyFill="1" applyAlignment="1">
      <alignment horizontal="right" vertical="center"/>
    </xf>
    <xf numFmtId="3" fontId="7" fillId="6" borderId="0" xfId="0" applyNumberFormat="1" applyFont="1" applyFill="1" applyAlignment="1">
      <alignment horizontal="right" vertical="center"/>
    </xf>
    <xf numFmtId="9" fontId="7" fillId="6" borderId="0" xfId="0" applyNumberFormat="1" applyFont="1" applyFill="1" applyAlignment="1">
      <alignment horizontal="right" vertical="center"/>
    </xf>
    <xf numFmtId="0" fontId="7" fillId="0" borderId="0" xfId="0" applyFont="1" applyAlignment="1">
      <alignment horizontal="left" vertical="center" wrapText="1" indent="1"/>
    </xf>
    <xf numFmtId="3" fontId="8" fillId="0" borderId="0" xfId="0" applyNumberFormat="1" applyFont="1" applyAlignment="1">
      <alignment horizontal="right" vertical="center"/>
    </xf>
    <xf numFmtId="3" fontId="7" fillId="0" borderId="0" xfId="0" applyNumberFormat="1" applyFont="1" applyAlignment="1">
      <alignment horizontal="right" vertical="center"/>
    </xf>
    <xf numFmtId="9" fontId="7" fillId="0" borderId="0" xfId="0" applyNumberFormat="1" applyFont="1" applyAlignment="1">
      <alignment horizontal="right" vertical="center"/>
    </xf>
    <xf numFmtId="0" fontId="8" fillId="8" borderId="0" xfId="0" applyFont="1" applyFill="1" applyAlignment="1">
      <alignment horizontal="left" vertical="center"/>
    </xf>
    <xf numFmtId="0" fontId="7" fillId="8" borderId="0" xfId="0" applyFont="1" applyFill="1" applyAlignment="1">
      <alignment horizontal="left" vertical="center" wrapText="1" indent="1"/>
    </xf>
    <xf numFmtId="0" fontId="8" fillId="8" borderId="0" xfId="0" applyFont="1" applyFill="1" applyAlignment="1">
      <alignment horizontal="right" vertical="center"/>
    </xf>
    <xf numFmtId="0" fontId="7" fillId="8" borderId="0" xfId="0" applyFont="1" applyFill="1" applyAlignment="1">
      <alignment horizontal="right" vertical="center"/>
    </xf>
    <xf numFmtId="0" fontId="14"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horizontal="right" vertical="center"/>
    </xf>
    <xf numFmtId="0" fontId="7" fillId="6" borderId="0" xfId="0" applyFont="1" applyFill="1" applyAlignment="1">
      <alignment horizontal="right" vertical="center"/>
    </xf>
    <xf numFmtId="0" fontId="15" fillId="0" borderId="0" xfId="0" applyFont="1" applyAlignment="1">
      <alignment horizontal="left" vertical="center"/>
    </xf>
    <xf numFmtId="0" fontId="15" fillId="0" borderId="0" xfId="0" applyFont="1" applyAlignment="1">
      <alignment horizontal="left" vertical="center" wrapText="1" indent="1"/>
    </xf>
    <xf numFmtId="3" fontId="15" fillId="0" borderId="0" xfId="0" applyNumberFormat="1" applyFont="1" applyAlignment="1">
      <alignment horizontal="right" vertical="center"/>
    </xf>
    <xf numFmtId="9" fontId="15" fillId="0" borderId="0" xfId="0" applyNumberFormat="1" applyFont="1" applyAlignment="1">
      <alignment horizontal="right" vertical="center"/>
    </xf>
    <xf numFmtId="0" fontId="16" fillId="6" borderId="0" xfId="0" applyFont="1" applyFill="1" applyAlignment="1">
      <alignment horizontal="left" vertical="center" wrapText="1" indent="1"/>
    </xf>
    <xf numFmtId="3" fontId="14" fillId="6" borderId="0" xfId="0" applyNumberFormat="1" applyFont="1" applyFill="1" applyAlignment="1">
      <alignment horizontal="right" vertical="center"/>
    </xf>
    <xf numFmtId="0" fontId="14" fillId="0" borderId="6" xfId="0" applyFont="1" applyBorder="1" applyAlignment="1">
      <alignment horizontal="left" vertical="center"/>
    </xf>
    <xf numFmtId="0" fontId="16" fillId="0" borderId="6" xfId="0" applyFont="1" applyBorder="1" applyAlignment="1">
      <alignment horizontal="left" vertical="center" wrapText="1" indent="1"/>
    </xf>
    <xf numFmtId="0" fontId="14" fillId="0" borderId="6" xfId="0" applyFont="1" applyBorder="1" applyAlignment="1">
      <alignment horizontal="right" vertical="center"/>
    </xf>
    <xf numFmtId="0" fontId="7" fillId="0" borderId="6" xfId="0" applyFont="1" applyBorder="1" applyAlignment="1">
      <alignment horizontal="right" vertical="center"/>
    </xf>
    <xf numFmtId="0" fontId="17" fillId="0" borderId="0" xfId="0" applyFont="1"/>
    <xf numFmtId="0" fontId="0" fillId="0" borderId="0" xfId="0" applyAlignment="1">
      <alignment wrapText="1"/>
    </xf>
    <xf numFmtId="0" fontId="19" fillId="0" borderId="0" xfId="3" applyFont="1" applyBorder="1"/>
    <xf numFmtId="0" fontId="0" fillId="0" borderId="0" xfId="0" applyBorder="1"/>
    <xf numFmtId="0" fontId="3" fillId="0" borderId="0" xfId="0" applyFont="1"/>
    <xf numFmtId="0" fontId="20" fillId="0" borderId="0" xfId="3" applyFont="1" applyBorder="1"/>
    <xf numFmtId="166" fontId="20" fillId="0" borderId="0" xfId="1" applyNumberFormat="1" applyFont="1" applyFill="1" applyBorder="1"/>
    <xf numFmtId="166" fontId="11" fillId="0" borderId="0" xfId="1" applyNumberFormat="1" applyFont="1" applyBorder="1"/>
    <xf numFmtId="0" fontId="3" fillId="0" borderId="0" xfId="0" applyFont="1" applyBorder="1"/>
    <xf numFmtId="166" fontId="19" fillId="0" borderId="0" xfId="1" applyNumberFormat="1" applyFont="1" applyFill="1" applyBorder="1"/>
    <xf numFmtId="166" fontId="12" fillId="0" borderId="0" xfId="1" applyNumberFormat="1" applyFont="1" applyBorder="1"/>
    <xf numFmtId="166" fontId="0" fillId="0" borderId="0" xfId="0" applyNumberFormat="1"/>
    <xf numFmtId="0" fontId="12" fillId="0" borderId="0" xfId="3" applyFont="1" applyBorder="1"/>
    <xf numFmtId="166" fontId="12" fillId="0" borderId="0" xfId="1" applyNumberFormat="1" applyFont="1" applyFill="1" applyBorder="1"/>
    <xf numFmtId="166" fontId="19" fillId="0" borderId="0" xfId="1" applyNumberFormat="1" applyFont="1" applyBorder="1"/>
    <xf numFmtId="0" fontId="0" fillId="0" borderId="0" xfId="0" applyAlignment="1">
      <alignment horizontal="left"/>
    </xf>
    <xf numFmtId="166" fontId="3" fillId="0" borderId="0" xfId="1" applyNumberFormat="1" applyFont="1"/>
    <xf numFmtId="168" fontId="3" fillId="0" borderId="0" xfId="2" applyNumberFormat="1" applyFont="1"/>
    <xf numFmtId="169" fontId="3" fillId="0" borderId="0" xfId="1" applyNumberFormat="1" applyFont="1"/>
    <xf numFmtId="164" fontId="0" fillId="0" borderId="0" xfId="0" applyNumberFormat="1"/>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xf numFmtId="168" fontId="8" fillId="0" borderId="0" xfId="0" applyNumberFormat="1" applyFont="1" applyAlignment="1">
      <alignment horizontal="center" vertical="center" wrapText="1"/>
    </xf>
    <xf numFmtId="168" fontId="8" fillId="0" borderId="0" xfId="0" applyNumberFormat="1" applyFont="1" applyAlignment="1">
      <alignment horizontal="center" vertical="center"/>
    </xf>
    <xf numFmtId="9" fontId="8" fillId="0" borderId="0" xfId="2" applyFont="1" applyAlignment="1">
      <alignment horizontal="center" vertical="center" wrapText="1"/>
    </xf>
    <xf numFmtId="0" fontId="23" fillId="2" borderId="4" xfId="0" applyFont="1" applyFill="1" applyBorder="1" applyAlignment="1">
      <alignment horizontal="center" vertical="center" wrapText="1"/>
    </xf>
    <xf numFmtId="0" fontId="23" fillId="2" borderId="4" xfId="0" applyFont="1" applyFill="1" applyBorder="1" applyAlignment="1">
      <alignment horizontal="left" vertical="center" wrapText="1"/>
    </xf>
    <xf numFmtId="166" fontId="23" fillId="2" borderId="4" xfId="1" applyNumberFormat="1" applyFont="1" applyFill="1" applyBorder="1" applyAlignment="1">
      <alignment horizontal="center" vertical="center" wrapText="1"/>
    </xf>
    <xf numFmtId="0" fontId="18" fillId="4" borderId="5" xfId="0" applyFont="1" applyFill="1" applyBorder="1"/>
    <xf numFmtId="166" fontId="18" fillId="4" borderId="5" xfId="1" applyNumberFormat="1" applyFont="1" applyFill="1" applyBorder="1" applyAlignment="1">
      <alignment horizontal="center"/>
    </xf>
    <xf numFmtId="166" fontId="24" fillId="4" borderId="5" xfId="1" applyNumberFormat="1" applyFont="1" applyFill="1" applyBorder="1" applyAlignment="1">
      <alignment horizontal="center"/>
    </xf>
    <xf numFmtId="168" fontId="18" fillId="4" borderId="5" xfId="1" applyNumberFormat="1" applyFont="1" applyFill="1" applyBorder="1" applyAlignment="1">
      <alignment horizontal="center"/>
    </xf>
    <xf numFmtId="3" fontId="24" fillId="4" borderId="5" xfId="1" applyNumberFormat="1" applyFont="1" applyFill="1" applyBorder="1" applyAlignment="1">
      <alignment horizontal="center"/>
    </xf>
    <xf numFmtId="2" fontId="24" fillId="4" borderId="5" xfId="2" applyNumberFormat="1" applyFont="1" applyFill="1" applyBorder="1" applyAlignment="1">
      <alignment horizontal="center"/>
    </xf>
    <xf numFmtId="9" fontId="18" fillId="4" borderId="5" xfId="2" applyFont="1" applyFill="1" applyBorder="1" applyAlignment="1">
      <alignment horizontal="center" vertical="center"/>
    </xf>
    <xf numFmtId="165" fontId="25" fillId="0" borderId="3" xfId="0" applyNumberFormat="1" applyFont="1" applyBorder="1" applyAlignment="1">
      <alignment horizontal="center" wrapText="1"/>
    </xf>
    <xf numFmtId="0" fontId="26" fillId="2" borderId="0" xfId="0" applyFont="1" applyFill="1" applyBorder="1"/>
    <xf numFmtId="167" fontId="26" fillId="2" borderId="0" xfId="0" applyNumberFormat="1" applyFont="1" applyFill="1" applyBorder="1" applyAlignment="1">
      <alignment horizontal="center"/>
    </xf>
    <xf numFmtId="166" fontId="26" fillId="2" borderId="0" xfId="1" applyNumberFormat="1" applyFont="1" applyFill="1" applyBorder="1" applyAlignment="1"/>
    <xf numFmtId="9" fontId="26" fillId="2" borderId="0" xfId="2" applyFont="1" applyFill="1" applyBorder="1" applyAlignment="1">
      <alignment horizontal="center"/>
    </xf>
    <xf numFmtId="0" fontId="18" fillId="4" borderId="3" xfId="0" applyFont="1" applyFill="1" applyBorder="1" applyAlignment="1">
      <alignment horizontal="left"/>
    </xf>
    <xf numFmtId="10" fontId="18" fillId="4" borderId="3" xfId="0" applyNumberFormat="1" applyFont="1" applyFill="1" applyBorder="1" applyAlignment="1">
      <alignment horizontal="center"/>
    </xf>
    <xf numFmtId="167" fontId="18" fillId="4" borderId="3" xfId="0" applyNumberFormat="1" applyFont="1" applyFill="1" applyBorder="1" applyAlignment="1">
      <alignment horizontal="center"/>
    </xf>
    <xf numFmtId="166" fontId="18" fillId="4" borderId="3" xfId="1" applyNumberFormat="1" applyFont="1" applyFill="1" applyBorder="1" applyAlignment="1"/>
    <xf numFmtId="0" fontId="18" fillId="2" borderId="0" xfId="0" applyFont="1" applyFill="1" applyBorder="1" applyAlignment="1">
      <alignment vertical="center"/>
    </xf>
    <xf numFmtId="167" fontId="18" fillId="2" borderId="0" xfId="0" applyNumberFormat="1" applyFont="1" applyFill="1" applyBorder="1" applyAlignment="1">
      <alignment horizontal="center"/>
    </xf>
    <xf numFmtId="10" fontId="18" fillId="2" borderId="0" xfId="0" applyNumberFormat="1" applyFont="1" applyFill="1" applyBorder="1" applyAlignment="1">
      <alignment horizontal="center"/>
    </xf>
    <xf numFmtId="166" fontId="18" fillId="2" borderId="0" xfId="1" applyNumberFormat="1" applyFont="1" applyFill="1" applyBorder="1" applyAlignment="1"/>
    <xf numFmtId="0" fontId="18" fillId="2" borderId="0" xfId="0" applyFont="1" applyFill="1" applyBorder="1" applyAlignment="1">
      <alignment horizontal="left"/>
    </xf>
    <xf numFmtId="0" fontId="26" fillId="4" borderId="3" xfId="0" applyFont="1" applyFill="1" applyBorder="1" applyAlignment="1">
      <alignment horizontal="left"/>
    </xf>
    <xf numFmtId="167" fontId="26" fillId="4" borderId="3" xfId="0" applyNumberFormat="1" applyFont="1" applyFill="1" applyBorder="1" applyAlignment="1">
      <alignment horizontal="center"/>
    </xf>
    <xf numFmtId="166" fontId="26" fillId="4" borderId="3" xfId="1" applyNumberFormat="1" applyFont="1" applyFill="1" applyBorder="1" applyAlignment="1"/>
    <xf numFmtId="0" fontId="26" fillId="2" borderId="0" xfId="0" applyFont="1" applyFill="1" applyBorder="1" applyAlignment="1">
      <alignment vertical="center"/>
    </xf>
    <xf numFmtId="0" fontId="18" fillId="0" borderId="0" xfId="0" applyFont="1"/>
    <xf numFmtId="166" fontId="18" fillId="0" borderId="0" xfId="1" applyNumberFormat="1" applyFont="1"/>
    <xf numFmtId="9" fontId="27" fillId="0" borderId="0" xfId="2" applyFont="1" applyAlignment="1">
      <alignment horizontal="right"/>
    </xf>
    <xf numFmtId="9" fontId="18" fillId="0" borderId="0" xfId="2" applyNumberFormat="1" applyFont="1"/>
    <xf numFmtId="0" fontId="26" fillId="4" borderId="1" xfId="0" applyFont="1" applyFill="1" applyBorder="1"/>
    <xf numFmtId="166" fontId="26" fillId="4" borderId="1" xfId="1" applyNumberFormat="1" applyFont="1" applyFill="1" applyBorder="1"/>
    <xf numFmtId="9" fontId="28" fillId="4" borderId="1" xfId="2" applyFont="1" applyFill="1" applyBorder="1" applyAlignment="1">
      <alignment horizontal="right"/>
    </xf>
    <xf numFmtId="9" fontId="28" fillId="4" borderId="1" xfId="2" applyFont="1" applyFill="1" applyBorder="1"/>
    <xf numFmtId="9" fontId="26" fillId="4" borderId="1" xfId="2" applyNumberFormat="1" applyFont="1" applyFill="1" applyBorder="1"/>
    <xf numFmtId="0" fontId="26" fillId="3" borderId="0" xfId="0" applyFont="1" applyFill="1"/>
    <xf numFmtId="166" fontId="26" fillId="3" borderId="0" xfId="1" applyNumberFormat="1" applyFont="1" applyFill="1"/>
    <xf numFmtId="9" fontId="28" fillId="3" borderId="0" xfId="0" applyNumberFormat="1" applyFont="1" applyFill="1" applyAlignment="1">
      <alignment horizontal="right"/>
    </xf>
    <xf numFmtId="0" fontId="28" fillId="3" borderId="0" xfId="0" applyFont="1" applyFill="1"/>
    <xf numFmtId="9" fontId="26" fillId="3" borderId="0" xfId="2" applyNumberFormat="1" applyFont="1" applyFill="1"/>
    <xf numFmtId="165" fontId="30" fillId="0" borderId="1" xfId="0" applyNumberFormat="1" applyFont="1" applyBorder="1" applyAlignment="1">
      <alignment horizontal="center" wrapText="1"/>
    </xf>
    <xf numFmtId="164" fontId="4" fillId="0" borderId="1" xfId="0" applyNumberFormat="1" applyFont="1" applyBorder="1" applyAlignment="1">
      <alignment horizontal="center" vertical="center" wrapText="1"/>
    </xf>
    <xf numFmtId="165" fontId="31" fillId="0" borderId="1" xfId="0" applyNumberFormat="1" applyFont="1" applyBorder="1" applyAlignment="1">
      <alignment horizontal="center" wrapText="1"/>
    </xf>
    <xf numFmtId="0" fontId="32" fillId="2" borderId="0" xfId="0" applyFont="1" applyFill="1" applyBorder="1"/>
    <xf numFmtId="164" fontId="26" fillId="2" borderId="0" xfId="0" applyNumberFormat="1" applyFont="1" applyFill="1" applyBorder="1"/>
    <xf numFmtId="164" fontId="26" fillId="2" borderId="0" xfId="1" applyNumberFormat="1" applyFont="1" applyFill="1" applyBorder="1"/>
    <xf numFmtId="164" fontId="32" fillId="2" borderId="0" xfId="0" applyNumberFormat="1" applyFont="1" applyFill="1" applyBorder="1"/>
    <xf numFmtId="165" fontId="28" fillId="2" borderId="0" xfId="0" applyNumberFormat="1" applyFont="1" applyFill="1" applyBorder="1"/>
    <xf numFmtId="0" fontId="33" fillId="2" borderId="1" xfId="0" applyFont="1" applyFill="1" applyBorder="1" applyAlignment="1">
      <alignment vertical="top"/>
    </xf>
    <xf numFmtId="164" fontId="33" fillId="2" borderId="1" xfId="0" applyNumberFormat="1" applyFont="1" applyFill="1" applyBorder="1" applyAlignment="1">
      <alignment vertical="top"/>
    </xf>
    <xf numFmtId="164" fontId="34" fillId="2" borderId="1" xfId="1" applyNumberFormat="1" applyFont="1" applyFill="1" applyBorder="1" applyAlignment="1">
      <alignment vertical="top"/>
    </xf>
    <xf numFmtId="165" fontId="35" fillId="2" borderId="1" xfId="0" applyNumberFormat="1" applyFont="1" applyFill="1" applyBorder="1" applyAlignment="1">
      <alignment vertical="top"/>
    </xf>
    <xf numFmtId="164" fontId="34" fillId="2" borderId="1" xfId="0" applyNumberFormat="1" applyFont="1" applyFill="1" applyBorder="1" applyAlignment="1">
      <alignment vertical="top"/>
    </xf>
    <xf numFmtId="0" fontId="32" fillId="2" borderId="2" xfId="0" applyFont="1" applyFill="1" applyBorder="1"/>
    <xf numFmtId="164" fontId="26" fillId="2" borderId="2" xfId="0" applyNumberFormat="1" applyFont="1" applyFill="1" applyBorder="1"/>
    <xf numFmtId="164" fontId="26" fillId="2" borderId="2" xfId="1" applyNumberFormat="1" applyFont="1" applyFill="1" applyBorder="1"/>
    <xf numFmtId="165" fontId="28" fillId="2" borderId="2" xfId="0" applyNumberFormat="1" applyFont="1" applyFill="1" applyBorder="1"/>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9" fontId="18" fillId="0" borderId="0" xfId="2" applyFont="1"/>
    <xf numFmtId="164" fontId="23" fillId="0" borderId="1" xfId="0" applyNumberFormat="1" applyFont="1" applyBorder="1" applyAlignment="1">
      <alignment horizontal="center" vertical="center" wrapText="1"/>
    </xf>
    <xf numFmtId="0" fontId="32" fillId="0" borderId="0" xfId="0" applyFont="1" applyAlignment="1">
      <alignment horizontal="left" wrapText="1"/>
    </xf>
    <xf numFmtId="9" fontId="32" fillId="0" borderId="0" xfId="2" applyFont="1"/>
    <xf numFmtId="0" fontId="33" fillId="0" borderId="0" xfId="0" applyFont="1" applyAlignment="1">
      <alignment horizontal="left" wrapText="1" indent="1"/>
    </xf>
    <xf numFmtId="9" fontId="33" fillId="0" borderId="0" xfId="2" applyFont="1"/>
    <xf numFmtId="0" fontId="32" fillId="0" borderId="0" xfId="0" applyFont="1"/>
    <xf numFmtId="0" fontId="33" fillId="0" borderId="0" xfId="0" applyFont="1" applyAlignment="1">
      <alignment horizontal="left" indent="1"/>
    </xf>
    <xf numFmtId="0" fontId="32" fillId="0" borderId="0" xfId="0" applyFont="1" applyAlignment="1">
      <alignment horizontal="left"/>
    </xf>
    <xf numFmtId="0" fontId="36" fillId="7" borderId="0" xfId="0" applyFont="1" applyFill="1" applyAlignment="1">
      <alignment horizontal="left"/>
    </xf>
    <xf numFmtId="9" fontId="36" fillId="7" borderId="0" xfId="2" applyFont="1" applyFill="1"/>
    <xf numFmtId="0" fontId="37" fillId="0" borderId="0" xfId="0" applyFont="1" applyFill="1" applyAlignment="1">
      <alignment vertical="top"/>
    </xf>
    <xf numFmtId="0" fontId="37" fillId="0" borderId="0" xfId="0" applyFont="1" applyAlignment="1">
      <alignment vertical="center"/>
    </xf>
    <xf numFmtId="0" fontId="38" fillId="0" borderId="0" xfId="0" applyFont="1"/>
    <xf numFmtId="0" fontId="37" fillId="0" borderId="0" xfId="0" applyFont="1" applyAlignment="1">
      <alignment horizontal="right" vertical="center" indent="5"/>
    </xf>
    <xf numFmtId="0" fontId="38" fillId="0" borderId="0" xfId="0" applyFont="1" applyAlignment="1">
      <alignment horizontal="left" vertical="center"/>
    </xf>
    <xf numFmtId="0" fontId="39" fillId="0" borderId="0" xfId="0" applyFont="1" applyAlignment="1">
      <alignment horizontal="left" vertical="center"/>
    </xf>
    <xf numFmtId="0" fontId="37" fillId="0" borderId="0" xfId="0" applyFont="1" applyAlignment="1">
      <alignment horizontal="left" vertical="center"/>
    </xf>
    <xf numFmtId="0" fontId="34" fillId="4" borderId="3" xfId="0" applyFont="1" applyFill="1" applyBorder="1" applyAlignment="1">
      <alignment horizontal="left"/>
    </xf>
    <xf numFmtId="166" fontId="34" fillId="4" borderId="3" xfId="1" applyNumberFormat="1" applyFont="1" applyFill="1" applyBorder="1"/>
    <xf numFmtId="9" fontId="35" fillId="4" borderId="3" xfId="2" applyFont="1" applyFill="1" applyBorder="1" applyAlignment="1">
      <alignment horizontal="right"/>
    </xf>
    <xf numFmtId="9" fontId="35" fillId="4" borderId="3" xfId="2" applyFont="1" applyFill="1" applyBorder="1"/>
    <xf numFmtId="9" fontId="34" fillId="4" borderId="3" xfId="2" applyNumberFormat="1" applyFont="1" applyFill="1" applyBorder="1"/>
    <xf numFmtId="0" fontId="26" fillId="0" borderId="3" xfId="0" applyFont="1" applyBorder="1" applyAlignment="1"/>
    <xf numFmtId="166" fontId="26" fillId="0" borderId="3" xfId="1" applyNumberFormat="1" applyFont="1" applyBorder="1" applyAlignment="1"/>
    <xf numFmtId="9" fontId="28" fillId="0" borderId="3" xfId="2" applyFont="1" applyBorder="1" applyAlignment="1">
      <alignment horizontal="right"/>
    </xf>
    <xf numFmtId="9" fontId="26" fillId="0" borderId="3" xfId="2" applyNumberFormat="1" applyFont="1" applyBorder="1" applyAlignment="1"/>
    <xf numFmtId="1" fontId="0" fillId="0" borderId="0" xfId="0" applyNumberFormat="1"/>
    <xf numFmtId="9" fontId="26" fillId="3" borderId="0" xfId="2" applyFont="1" applyFill="1"/>
    <xf numFmtId="164" fontId="12" fillId="0" borderId="0" xfId="0" applyNumberFormat="1" applyFont="1" applyFill="1" applyBorder="1"/>
    <xf numFmtId="164" fontId="26" fillId="2" borderId="0" xfId="1" applyNumberFormat="1" applyFont="1" applyFill="1"/>
    <xf numFmtId="164" fontId="26" fillId="2" borderId="0" xfId="0" applyNumberFormat="1" applyFont="1" applyFill="1"/>
    <xf numFmtId="164" fontId="28" fillId="2" borderId="0" xfId="0" applyNumberFormat="1" applyFont="1" applyFill="1"/>
    <xf numFmtId="164" fontId="32" fillId="2" borderId="0" xfId="0" applyNumberFormat="1" applyFont="1" applyFill="1"/>
    <xf numFmtId="0" fontId="0" fillId="2" borderId="0" xfId="0" applyFill="1"/>
    <xf numFmtId="0" fontId="41" fillId="0" borderId="0" xfId="0" applyFont="1" applyAlignment="1">
      <alignment horizontal="justify" vertical="center"/>
    </xf>
    <xf numFmtId="0" fontId="41" fillId="0" borderId="0" xfId="0" applyFont="1" applyAlignment="1">
      <alignment vertical="center"/>
    </xf>
    <xf numFmtId="0" fontId="44" fillId="0" borderId="0" xfId="0" applyFont="1" applyAlignment="1">
      <alignment horizontal="justify" vertical="center"/>
    </xf>
    <xf numFmtId="0" fontId="47" fillId="10" borderId="0" xfId="0" applyFont="1" applyFill="1" applyAlignment="1">
      <alignment horizontal="left" vertical="center"/>
    </xf>
    <xf numFmtId="0" fontId="48" fillId="0" borderId="7" xfId="0" applyFont="1" applyBorder="1" applyAlignment="1">
      <alignment horizontal="left" vertical="center" wrapText="1"/>
    </xf>
    <xf numFmtId="166" fontId="47" fillId="10" borderId="0" xfId="1" applyNumberFormat="1" applyFont="1" applyFill="1" applyAlignment="1">
      <alignment horizontal="center" vertical="center" wrapText="1"/>
    </xf>
    <xf numFmtId="1" fontId="47" fillId="10" borderId="0" xfId="0" applyNumberFormat="1" applyFont="1" applyFill="1" applyAlignment="1">
      <alignment horizontal="center" vertical="center"/>
    </xf>
    <xf numFmtId="168" fontId="46" fillId="9" borderId="0" xfId="0" applyNumberFormat="1" applyFont="1" applyFill="1" applyAlignment="1">
      <alignment horizontal="left" vertical="center"/>
    </xf>
    <xf numFmtId="168" fontId="46" fillId="9" borderId="0" xfId="0" applyNumberFormat="1" applyFont="1" applyFill="1" applyAlignment="1">
      <alignment horizontal="center" vertical="center"/>
    </xf>
    <xf numFmtId="166" fontId="0" fillId="0" borderId="0" xfId="1" applyNumberFormat="1" applyFont="1" applyAlignment="1">
      <alignment horizontal="center"/>
    </xf>
    <xf numFmtId="169" fontId="46" fillId="9" borderId="0" xfId="1" applyNumberFormat="1" applyFont="1" applyFill="1" applyAlignment="1">
      <alignment horizontal="left" vertical="center"/>
    </xf>
    <xf numFmtId="166" fontId="46" fillId="9" borderId="0" xfId="1" applyNumberFormat="1" applyFont="1" applyFill="1" applyAlignment="1">
      <alignment horizontal="left" vertical="center"/>
    </xf>
    <xf numFmtId="168" fontId="0" fillId="0" borderId="0" xfId="2" applyNumberFormat="1" applyFont="1" applyAlignment="1">
      <alignment horizontal="center"/>
    </xf>
    <xf numFmtId="166" fontId="46" fillId="9" borderId="0" xfId="1" applyNumberFormat="1" applyFont="1" applyFill="1" applyAlignment="1">
      <alignment horizontal="center" vertical="center"/>
    </xf>
    <xf numFmtId="166" fontId="47" fillId="10" borderId="0" xfId="1" applyNumberFormat="1" applyFont="1" applyFill="1" applyAlignment="1">
      <alignment horizontal="center" vertical="center"/>
    </xf>
    <xf numFmtId="0" fontId="47" fillId="10" borderId="0" xfId="0" applyFont="1" applyFill="1" applyAlignment="1">
      <alignment horizontal="center" vertical="center"/>
    </xf>
    <xf numFmtId="0" fontId="48" fillId="0" borderId="7" xfId="0" applyFont="1" applyBorder="1" applyAlignment="1">
      <alignment horizontal="center" vertical="center" wrapText="1"/>
    </xf>
    <xf numFmtId="166" fontId="24" fillId="0" borderId="8" xfId="1" applyNumberFormat="1" applyFont="1" applyBorder="1"/>
    <xf numFmtId="166" fontId="24" fillId="0" borderId="0" xfId="1" applyNumberFormat="1" applyFont="1" applyBorder="1"/>
    <xf numFmtId="166" fontId="33" fillId="0" borderId="1" xfId="1" applyNumberFormat="1" applyFont="1" applyBorder="1" applyAlignment="1">
      <alignment horizontal="right"/>
    </xf>
    <xf numFmtId="166" fontId="18" fillId="0" borderId="10" xfId="1" applyNumberFormat="1" applyFont="1" applyBorder="1"/>
    <xf numFmtId="166" fontId="18" fillId="0" borderId="0" xfId="1" applyNumberFormat="1" applyFont="1" applyBorder="1"/>
    <xf numFmtId="166" fontId="18" fillId="0" borderId="11" xfId="1" applyNumberFormat="1" applyFont="1" applyBorder="1"/>
    <xf numFmtId="166" fontId="18" fillId="0" borderId="0" xfId="0" applyNumberFormat="1" applyFont="1" applyBorder="1"/>
    <xf numFmtId="0" fontId="34" fillId="0" borderId="9" xfId="0" applyFont="1" applyBorder="1" applyAlignment="1">
      <alignment horizontal="center"/>
    </xf>
    <xf numFmtId="0" fontId="26" fillId="0" borderId="1" xfId="0" applyFont="1" applyBorder="1"/>
    <xf numFmtId="166" fontId="34" fillId="0" borderId="1" xfId="0" applyNumberFormat="1" applyFont="1" applyBorder="1" applyAlignment="1">
      <alignment horizontal="right"/>
    </xf>
    <xf numFmtId="0" fontId="38" fillId="0" borderId="0" xfId="0" applyFont="1" applyFill="1" applyAlignment="1">
      <alignment vertical="top"/>
    </xf>
    <xf numFmtId="0" fontId="1" fillId="0" borderId="0" xfId="0" applyFont="1" applyAlignment="1">
      <alignment horizontal="left" vertical="center"/>
    </xf>
    <xf numFmtId="0" fontId="51"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0" fontId="0" fillId="0" borderId="0" xfId="0" applyAlignment="1">
      <alignment vertical="center" wrapText="1"/>
    </xf>
    <xf numFmtId="0" fontId="54" fillId="0" borderId="0" xfId="0" applyFont="1" applyAlignment="1">
      <alignment vertical="center" wrapText="1"/>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vertical="top" wrapText="1"/>
    </xf>
    <xf numFmtId="0" fontId="1" fillId="0" borderId="0" xfId="0" applyFont="1" applyAlignment="1">
      <alignment vertical="center" wrapText="1"/>
    </xf>
    <xf numFmtId="0" fontId="42"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vertical="top" wrapText="1"/>
    </xf>
    <xf numFmtId="167" fontId="0" fillId="0" borderId="0" xfId="0" applyNumberFormat="1"/>
    <xf numFmtId="168" fontId="47" fillId="10" borderId="0" xfId="0" applyNumberFormat="1" applyFont="1" applyFill="1" applyAlignment="1">
      <alignment horizontal="center" vertical="center"/>
    </xf>
    <xf numFmtId="169" fontId="0" fillId="0" borderId="0" xfId="0" applyNumberFormat="1"/>
    <xf numFmtId="0" fontId="56" fillId="0" borderId="0" xfId="0" applyFont="1" applyFill="1" applyBorder="1"/>
    <xf numFmtId="0" fontId="56" fillId="0" borderId="0" xfId="0" applyFont="1" applyFill="1" applyBorder="1" applyAlignment="1">
      <alignment horizontal="left"/>
    </xf>
    <xf numFmtId="164" fontId="56" fillId="0" borderId="0" xfId="0" applyNumberFormat="1" applyFont="1" applyFill="1" applyBorder="1"/>
    <xf numFmtId="168" fontId="0" fillId="0" borderId="0" xfId="0" applyNumberFormat="1"/>
    <xf numFmtId="166" fontId="3" fillId="0" borderId="0" xfId="0" applyNumberFormat="1" applyFont="1"/>
    <xf numFmtId="0" fontId="11" fillId="0" borderId="0" xfId="0" applyFont="1" applyFill="1" applyBorder="1" applyAlignment="1">
      <alignment horizontal="left"/>
    </xf>
    <xf numFmtId="164" fontId="11" fillId="0" borderId="0" xfId="0" applyNumberFormat="1" applyFont="1" applyFill="1" applyBorder="1"/>
    <xf numFmtId="9" fontId="11" fillId="0" borderId="0" xfId="2" applyFont="1" applyFill="1" applyBorder="1"/>
    <xf numFmtId="167" fontId="0" fillId="0" borderId="0" xfId="2" applyNumberFormat="1" applyFont="1"/>
    <xf numFmtId="0" fontId="57" fillId="0" borderId="0" xfId="0" applyFont="1" applyFill="1" applyBorder="1" applyAlignment="1">
      <alignment horizontal="left"/>
    </xf>
    <xf numFmtId="164" fontId="57" fillId="0" borderId="0" xfId="0" applyNumberFormat="1" applyFont="1" applyFill="1" applyBorder="1"/>
    <xf numFmtId="9" fontId="57" fillId="0" borderId="0" xfId="2" applyFont="1" applyFill="1" applyBorder="1"/>
    <xf numFmtId="166" fontId="57" fillId="0" borderId="0" xfId="0" applyNumberFormat="1" applyFont="1" applyFill="1" applyBorder="1"/>
    <xf numFmtId="0" fontId="0" fillId="0" borderId="0" xfId="0" applyFont="1"/>
    <xf numFmtId="166" fontId="12" fillId="0" borderId="0" xfId="1" applyNumberFormat="1" applyFont="1" applyFill="1" applyBorder="1" applyAlignment="1">
      <alignment horizontal="left"/>
    </xf>
    <xf numFmtId="166" fontId="58" fillId="0" borderId="0" xfId="1" applyNumberFormat="1" applyFont="1"/>
    <xf numFmtId="166" fontId="58" fillId="0" borderId="0" xfId="0" applyNumberFormat="1" applyFont="1"/>
    <xf numFmtId="9" fontId="58" fillId="0" borderId="0" xfId="2" applyFont="1"/>
    <xf numFmtId="9" fontId="58" fillId="0" borderId="0" xfId="2" applyNumberFormat="1" applyFont="1"/>
    <xf numFmtId="9" fontId="26" fillId="4" borderId="1" xfId="2" applyFont="1" applyFill="1" applyBorder="1"/>
    <xf numFmtId="9" fontId="3" fillId="0" borderId="0" xfId="2" applyNumberFormat="1" applyFont="1"/>
    <xf numFmtId="9" fontId="0" fillId="0" borderId="0" xfId="2" applyNumberFormat="1" applyFont="1"/>
    <xf numFmtId="0" fontId="13" fillId="0" borderId="0" xfId="0" applyFont="1" applyAlignment="1">
      <alignment horizontal="left" vertical="top" wrapText="1"/>
    </xf>
    <xf numFmtId="0" fontId="50" fillId="7" borderId="0" xfId="0" applyFont="1" applyFill="1" applyAlignment="1">
      <alignment horizontal="left" vertical="top" wrapText="1"/>
    </xf>
    <xf numFmtId="0" fontId="45" fillId="0" borderId="0" xfId="4" applyAlignment="1">
      <alignment horizontal="left" vertical="center"/>
    </xf>
    <xf numFmtId="0" fontId="41" fillId="0" borderId="0" xfId="0" applyFont="1" applyAlignment="1">
      <alignment horizontal="left" vertical="center"/>
    </xf>
    <xf numFmtId="0" fontId="1" fillId="0" borderId="0" xfId="0" applyFont="1" applyAlignment="1">
      <alignment horizontal="left" vertical="center"/>
    </xf>
    <xf numFmtId="0" fontId="38"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2" fillId="0" borderId="0" xfId="0" applyFont="1" applyAlignment="1">
      <alignment vertical="center"/>
    </xf>
    <xf numFmtId="164" fontId="26" fillId="3" borderId="0" xfId="1" applyNumberFormat="1" applyFont="1" applyFill="1" applyAlignment="1">
      <alignment horizontal="right" wrapText="1"/>
    </xf>
    <xf numFmtId="164" fontId="26" fillId="3" borderId="0" xfId="0" applyNumberFormat="1" applyFont="1" applyFill="1" applyAlignment="1">
      <alignment vertical="top"/>
    </xf>
    <xf numFmtId="164" fontId="28" fillId="3" borderId="0" xfId="0" applyNumberFormat="1" applyFont="1" applyFill="1" applyAlignment="1">
      <alignment vertical="top"/>
    </xf>
    <xf numFmtId="164" fontId="32" fillId="3" borderId="0" xfId="0" applyNumberFormat="1" applyFont="1" applyFill="1" applyAlignment="1">
      <alignment vertical="top"/>
    </xf>
    <xf numFmtId="0" fontId="32" fillId="3" borderId="0" xfId="0" applyFont="1" applyFill="1" applyAlignment="1">
      <alignment vertical="top" wrapText="1"/>
    </xf>
    <xf numFmtId="166" fontId="26" fillId="0" borderId="0" xfId="1" applyNumberFormat="1" applyFont="1" applyFill="1" applyBorder="1"/>
    <xf numFmtId="165" fontId="25" fillId="0" borderId="3" xfId="0" applyNumberFormat="1" applyFont="1" applyBorder="1" applyAlignment="1">
      <alignment horizontal="center" vertical="top"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cellXfs>
  <cellStyles count="5">
    <cellStyle name="Lien hypertexte" xfId="4" builtinId="8"/>
    <cellStyle name="Milliers" xfId="1" builtinId="3"/>
    <cellStyle name="Normal" xfId="0" builtinId="0"/>
    <cellStyle name="Normal 2" xfId="3"/>
    <cellStyle name="Pourcentage" xfId="2" builtinId="5"/>
  </cellStyles>
  <dxfs count="55">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5" defaultTableStyle="TableStyleMedium2" defaultPivotStyle="PivotStyleMedium9">
    <tableStyle name="PivotStyleLight16 2" table="0" count="11">
      <tableStyleElement type="headerRow" dxfId="54"/>
      <tableStyleElement type="totalRow" dxfId="53"/>
      <tableStyleElement type="firstRowStripe" dxfId="52"/>
      <tableStyleElement type="firstColumnStripe" dxfId="51"/>
      <tableStyleElement type="firstSubtotalColumn" dxfId="50"/>
      <tableStyleElement type="firstSubtotalRow" dxfId="49"/>
      <tableStyleElement type="secondSubtotalRow" dxfId="48"/>
      <tableStyleElement type="firstRowSubheading" dxfId="47"/>
      <tableStyleElement type="secondRowSubheading" dxfId="46"/>
      <tableStyleElement type="pageFieldLabels" dxfId="45"/>
      <tableStyleElement type="pageFieldValues" dxfId="44"/>
    </tableStyle>
    <tableStyle name="PivotStyleLight16 3" table="0" count="11">
      <tableStyleElement type="headerRow" dxfId="43"/>
      <tableStyleElement type="totalRow" dxfId="42"/>
      <tableStyleElement type="firstRowStripe" dxfId="41"/>
      <tableStyleElement type="firstColumnStripe" dxfId="40"/>
      <tableStyleElement type="firstSubtotalColumn"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PivotStyleLight16 4" table="0" count="11">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5" table="0" count="11">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6"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FF"/>
      <color rgb="FFEAE504"/>
      <color rgb="FF00CC66"/>
      <color rgb="FF008080"/>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insee.fr/fr/methodes/default.asp?page=nomenclatures/naf2008/naf2008.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G9" sqref="G9"/>
    </sheetView>
  </sheetViews>
  <sheetFormatPr baseColWidth="10" defaultRowHeight="15" x14ac:dyDescent="0.25"/>
  <sheetData>
    <row r="1" spans="1:14" ht="34.15" customHeight="1" x14ac:dyDescent="0.25">
      <c r="A1" s="239" t="s">
        <v>216</v>
      </c>
      <c r="B1" s="239"/>
      <c r="C1" s="239"/>
      <c r="D1" s="239"/>
      <c r="E1" s="239"/>
      <c r="F1" s="239"/>
      <c r="G1" s="239"/>
      <c r="H1" s="239"/>
      <c r="I1" s="239"/>
      <c r="J1" s="239"/>
      <c r="K1" s="239"/>
      <c r="L1" s="239"/>
      <c r="M1" s="239"/>
      <c r="N1" s="239"/>
    </row>
    <row r="2" spans="1:14" ht="159" customHeight="1" x14ac:dyDescent="0.25">
      <c r="A2" s="240" t="s">
        <v>197</v>
      </c>
      <c r="B2" s="240"/>
      <c r="C2" s="240"/>
      <c r="D2" s="240"/>
      <c r="E2" s="240"/>
      <c r="F2" s="240"/>
      <c r="G2" s="240"/>
      <c r="H2" s="240"/>
      <c r="I2" s="240"/>
      <c r="J2" s="240"/>
      <c r="K2" s="240"/>
      <c r="L2" s="240"/>
      <c r="M2" s="240"/>
      <c r="N2" s="240"/>
    </row>
    <row r="20" ht="27.75" customHeight="1" x14ac:dyDescent="0.3"/>
    <row r="28" ht="51.75" customHeight="1" x14ac:dyDescent="0.3"/>
    <row r="38" spans="1:1" x14ac:dyDescent="0.25">
      <c r="A38" s="175"/>
    </row>
  </sheetData>
  <mergeCells count="2">
    <mergeCell ref="A1:N1"/>
    <mergeCell ref="A2:N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J28" sqref="J28"/>
    </sheetView>
  </sheetViews>
  <sheetFormatPr baseColWidth="10" defaultRowHeight="15" x14ac:dyDescent="0.25"/>
  <sheetData>
    <row r="1" spans="1:6" x14ac:dyDescent="0.25">
      <c r="A1" s="71" t="s">
        <v>195</v>
      </c>
    </row>
    <row r="2" spans="1:6" ht="15.75" thickBot="1" x14ac:dyDescent="0.3">
      <c r="A2" s="16"/>
    </row>
    <row r="3" spans="1:6" ht="18.75" customHeight="1" x14ac:dyDescent="0.25">
      <c r="A3" s="263" t="s">
        <v>85</v>
      </c>
      <c r="B3" s="253" t="s">
        <v>86</v>
      </c>
      <c r="C3" s="17" t="s">
        <v>87</v>
      </c>
      <c r="D3" s="17" t="s">
        <v>87</v>
      </c>
      <c r="E3" s="17" t="s">
        <v>88</v>
      </c>
    </row>
    <row r="4" spans="1:6" ht="24" customHeight="1" thickBot="1" x14ac:dyDescent="0.3">
      <c r="A4" s="264"/>
      <c r="B4" s="254"/>
      <c r="C4" s="18">
        <v>2007</v>
      </c>
      <c r="D4" s="18">
        <v>2014</v>
      </c>
      <c r="E4" s="18" t="s">
        <v>244</v>
      </c>
    </row>
    <row r="5" spans="1:6" ht="25.5" x14ac:dyDescent="0.25">
      <c r="A5" s="24" t="s">
        <v>12</v>
      </c>
      <c r="B5" s="25" t="s">
        <v>89</v>
      </c>
      <c r="C5" s="26">
        <v>943</v>
      </c>
      <c r="D5" s="27">
        <v>2946</v>
      </c>
      <c r="E5" s="28">
        <v>2.12</v>
      </c>
      <c r="F5" s="2"/>
    </row>
    <row r="6" spans="1:6" ht="28.15" customHeight="1" x14ac:dyDescent="0.25">
      <c r="A6" s="20"/>
      <c r="B6" s="29" t="s">
        <v>90</v>
      </c>
      <c r="C6" s="30">
        <v>1194</v>
      </c>
      <c r="D6" s="31">
        <v>4103</v>
      </c>
      <c r="E6" s="32">
        <v>2.44</v>
      </c>
      <c r="F6" s="2"/>
    </row>
    <row r="7" spans="1:6" ht="30.6" customHeight="1" x14ac:dyDescent="0.25">
      <c r="A7" s="33"/>
      <c r="B7" s="34" t="s">
        <v>91</v>
      </c>
      <c r="C7" s="35" t="s">
        <v>92</v>
      </c>
      <c r="D7" s="36">
        <v>472</v>
      </c>
      <c r="E7" s="36" t="s">
        <v>92</v>
      </c>
      <c r="F7" s="2"/>
    </row>
    <row r="8" spans="1:6" ht="25.5" x14ac:dyDescent="0.25">
      <c r="A8" s="37" t="s">
        <v>93</v>
      </c>
      <c r="B8" s="29" t="s">
        <v>89</v>
      </c>
      <c r="C8" s="38">
        <v>346</v>
      </c>
      <c r="D8" s="39">
        <v>792</v>
      </c>
      <c r="E8" s="32">
        <v>1.29</v>
      </c>
      <c r="F8" s="2"/>
    </row>
    <row r="9" spans="1:6" ht="25.5" x14ac:dyDescent="0.25">
      <c r="A9" s="19"/>
      <c r="B9" s="25" t="s">
        <v>90</v>
      </c>
      <c r="C9" s="26">
        <v>448</v>
      </c>
      <c r="D9" s="27">
        <v>1141</v>
      </c>
      <c r="E9" s="28">
        <v>1.55</v>
      </c>
      <c r="F9" s="2"/>
    </row>
    <row r="10" spans="1:6" ht="25.5" x14ac:dyDescent="0.25">
      <c r="A10" s="37" t="s">
        <v>94</v>
      </c>
      <c r="B10" s="29" t="s">
        <v>89</v>
      </c>
      <c r="C10" s="38">
        <v>23</v>
      </c>
      <c r="D10" s="39">
        <v>62</v>
      </c>
      <c r="E10" s="32">
        <v>1.7</v>
      </c>
      <c r="F10" s="2"/>
    </row>
    <row r="11" spans="1:6" ht="25.5" x14ac:dyDescent="0.25">
      <c r="A11" s="19"/>
      <c r="B11" s="25" t="s">
        <v>90</v>
      </c>
      <c r="C11" s="26">
        <v>33</v>
      </c>
      <c r="D11" s="40">
        <v>71</v>
      </c>
      <c r="E11" s="28">
        <v>1.1499999999999999</v>
      </c>
      <c r="F11" s="2"/>
    </row>
    <row r="12" spans="1:6" ht="27.6" x14ac:dyDescent="0.3">
      <c r="A12" s="41" t="s">
        <v>95</v>
      </c>
      <c r="B12" s="42" t="s">
        <v>89</v>
      </c>
      <c r="C12" s="43">
        <v>1379</v>
      </c>
      <c r="D12" s="43">
        <v>3800</v>
      </c>
      <c r="E12" s="44">
        <v>1.76</v>
      </c>
      <c r="F12" s="2"/>
    </row>
    <row r="13" spans="1:6" ht="25.5" x14ac:dyDescent="0.25">
      <c r="A13" s="24"/>
      <c r="B13" s="45" t="s">
        <v>90</v>
      </c>
      <c r="C13" s="46">
        <v>1766</v>
      </c>
      <c r="D13" s="27">
        <v>5315</v>
      </c>
      <c r="E13" s="28">
        <v>2.0099999999999998</v>
      </c>
      <c r="F13" s="2"/>
    </row>
    <row r="14" spans="1:6" ht="26.25" thickBot="1" x14ac:dyDescent="0.3">
      <c r="A14" s="47"/>
      <c r="B14" s="48" t="s">
        <v>91</v>
      </c>
      <c r="C14" s="49" t="s">
        <v>92</v>
      </c>
      <c r="D14" s="50">
        <v>472</v>
      </c>
      <c r="E14" s="49" t="s">
        <v>92</v>
      </c>
      <c r="F14" s="2"/>
    </row>
    <row r="15" spans="1:6" x14ac:dyDescent="0.25">
      <c r="A15" s="149" t="s">
        <v>123</v>
      </c>
      <c r="B15" s="149"/>
      <c r="C15" s="149"/>
      <c r="D15" s="149"/>
    </row>
    <row r="16" spans="1:6" x14ac:dyDescent="0.25">
      <c r="A16" s="149" t="s">
        <v>210</v>
      </c>
    </row>
    <row r="17" spans="1:1" x14ac:dyDescent="0.25">
      <c r="A17" s="149" t="s">
        <v>211</v>
      </c>
    </row>
    <row r="18" spans="1:1" x14ac:dyDescent="0.25">
      <c r="A18" s="200" t="s">
        <v>196</v>
      </c>
    </row>
  </sheetData>
  <mergeCells count="2">
    <mergeCell ref="A3:A4"/>
    <mergeCell ref="B3: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D25" sqref="D25"/>
    </sheetView>
  </sheetViews>
  <sheetFormatPr baseColWidth="10" defaultRowHeight="15" x14ac:dyDescent="0.25"/>
  <cols>
    <col min="1" max="1" width="30.5703125" customWidth="1"/>
    <col min="4" max="4" width="11.5703125" customWidth="1"/>
  </cols>
  <sheetData>
    <row r="1" spans="1:4" x14ac:dyDescent="0.25">
      <c r="A1" s="73" t="s">
        <v>173</v>
      </c>
    </row>
    <row r="3" spans="1:4" ht="25.5" x14ac:dyDescent="0.25">
      <c r="A3" s="139" t="s">
        <v>70</v>
      </c>
      <c r="B3" s="139" t="s">
        <v>71</v>
      </c>
      <c r="C3" s="139" t="s">
        <v>72</v>
      </c>
      <c r="D3" s="139" t="s">
        <v>73</v>
      </c>
    </row>
    <row r="4" spans="1:4" ht="26.25" x14ac:dyDescent="0.25">
      <c r="A4" s="140" t="s">
        <v>74</v>
      </c>
      <c r="B4" s="141">
        <v>0.13270985652428322</v>
      </c>
      <c r="C4" s="141">
        <v>0.13047149011857709</v>
      </c>
      <c r="D4" s="141">
        <v>0.11450598407361461</v>
      </c>
    </row>
    <row r="5" spans="1:4" ht="26.25" x14ac:dyDescent="0.25">
      <c r="A5" s="142" t="s">
        <v>75</v>
      </c>
      <c r="B5" s="143">
        <v>8.0287447423602165E-2</v>
      </c>
      <c r="C5" s="143">
        <v>6.931140909090909E-2</v>
      </c>
      <c r="D5" s="143">
        <v>5.8118406910272299E-2</v>
      </c>
    </row>
    <row r="6" spans="1:4" x14ac:dyDescent="0.25">
      <c r="A6" s="142" t="s">
        <v>76</v>
      </c>
      <c r="B6" s="143">
        <v>4.9603936065507614E-2</v>
      </c>
      <c r="C6" s="143">
        <v>5.8014088932806331E-2</v>
      </c>
      <c r="D6" s="143">
        <v>5.3381503468735034E-2</v>
      </c>
    </row>
    <row r="7" spans="1:4" x14ac:dyDescent="0.25">
      <c r="A7" s="142" t="s">
        <v>77</v>
      </c>
      <c r="B7" s="143">
        <v>2.8184730351734555E-3</v>
      </c>
      <c r="C7" s="143">
        <v>3.14599209486166E-3</v>
      </c>
      <c r="D7" s="143">
        <v>3.0060736946072759E-3</v>
      </c>
    </row>
    <row r="8" spans="1:4" ht="14.45" x14ac:dyDescent="0.3">
      <c r="A8" s="144" t="s">
        <v>78</v>
      </c>
      <c r="B8" s="141">
        <v>0.67674748505244386</v>
      </c>
      <c r="C8" s="141">
        <v>0.71744672134387344</v>
      </c>
      <c r="D8" s="141">
        <v>0.73191392666265442</v>
      </c>
    </row>
    <row r="9" spans="1:4" ht="14.45" x14ac:dyDescent="0.3">
      <c r="A9" s="145" t="s">
        <v>79</v>
      </c>
      <c r="B9" s="143">
        <v>0.55921059417914631</v>
      </c>
      <c r="C9" s="143">
        <v>0.60193929051383399</v>
      </c>
      <c r="D9" s="143">
        <v>0.63994001435415537</v>
      </c>
    </row>
    <row r="10" spans="1:4" ht="14.45" x14ac:dyDescent="0.3">
      <c r="A10" s="145" t="s">
        <v>80</v>
      </c>
      <c r="B10" s="143">
        <v>0.11753689087329768</v>
      </c>
      <c r="C10" s="143">
        <v>0.11550743083003952</v>
      </c>
      <c r="D10" s="143">
        <v>9.1973912308498995E-2</v>
      </c>
    </row>
    <row r="11" spans="1:4" ht="14.45" x14ac:dyDescent="0.3">
      <c r="A11" s="146" t="s">
        <v>81</v>
      </c>
      <c r="B11" s="141">
        <v>4.3489970252116837E-2</v>
      </c>
      <c r="C11" s="141">
        <v>3.9839802371541506E-2</v>
      </c>
      <c r="D11" s="141">
        <v>3.9296553103818313E-2</v>
      </c>
    </row>
    <row r="12" spans="1:4" ht="14.45" x14ac:dyDescent="0.3">
      <c r="A12" s="144" t="s">
        <v>96</v>
      </c>
      <c r="B12" s="141">
        <v>0.13748827614088133</v>
      </c>
      <c r="C12" s="141">
        <v>0.10254683596837945</v>
      </c>
      <c r="D12" s="141">
        <v>0.10310461550631991</v>
      </c>
    </row>
    <row r="13" spans="1:4" ht="14.45" x14ac:dyDescent="0.3">
      <c r="A13" s="145" t="s">
        <v>82</v>
      </c>
      <c r="B13" s="143">
        <v>2.1577179408217899E-2</v>
      </c>
      <c r="C13" s="143">
        <v>2.3981181818181818E-2</v>
      </c>
      <c r="D13" s="138">
        <v>2.21572579778311E-2</v>
      </c>
    </row>
    <row r="14" spans="1:4" ht="14.45" x14ac:dyDescent="0.3">
      <c r="A14" s="145" t="s">
        <v>83</v>
      </c>
      <c r="B14" s="143">
        <v>4.512684832239347E-2</v>
      </c>
      <c r="C14" s="143">
        <v>0</v>
      </c>
      <c r="D14" s="138">
        <v>0</v>
      </c>
    </row>
    <row r="15" spans="1:4" ht="14.45" x14ac:dyDescent="0.3">
      <c r="A15" s="145" t="s">
        <v>84</v>
      </c>
      <c r="B15" s="143">
        <v>7.0784248410269951E-2</v>
      </c>
      <c r="C15" s="143">
        <v>7.8565654150197631E-2</v>
      </c>
      <c r="D15" s="138">
        <v>8.0947357528488806E-2</v>
      </c>
    </row>
    <row r="16" spans="1:4" ht="14.45" x14ac:dyDescent="0.3">
      <c r="A16" s="146" t="s">
        <v>51</v>
      </c>
      <c r="B16" s="141">
        <v>9.5644120302746348E-3</v>
      </c>
      <c r="C16" s="141">
        <v>9.881422924901186E-3</v>
      </c>
      <c r="D16" s="141">
        <v>1.1178920653592814E-2</v>
      </c>
    </row>
    <row r="17" spans="1:4" ht="14.45" x14ac:dyDescent="0.3">
      <c r="A17" s="147" t="s">
        <v>63</v>
      </c>
      <c r="B17" s="148">
        <v>1</v>
      </c>
      <c r="C17" s="148">
        <v>1</v>
      </c>
      <c r="D17" s="148">
        <v>1</v>
      </c>
    </row>
    <row r="18" spans="1:4" x14ac:dyDescent="0.25">
      <c r="A18" s="149" t="s">
        <v>121</v>
      </c>
    </row>
    <row r="19" spans="1:4" x14ac:dyDescent="0.25">
      <c r="A19" s="149" t="s">
        <v>212</v>
      </c>
    </row>
    <row r="20" spans="1:4" x14ac:dyDescent="0.25">
      <c r="A20" s="149" t="s">
        <v>213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topLeftCell="A43" workbookViewId="0">
      <selection activeCell="K5" sqref="K5"/>
    </sheetView>
  </sheetViews>
  <sheetFormatPr baseColWidth="10" defaultRowHeight="15" x14ac:dyDescent="0.25"/>
  <cols>
    <col min="1" max="1" width="31.7109375" customWidth="1"/>
    <col min="3" max="3" width="15.42578125" customWidth="1"/>
    <col min="4" max="4" width="13.28515625" customWidth="1"/>
    <col min="6" max="6" width="13.5703125" customWidth="1"/>
  </cols>
  <sheetData>
    <row r="1" spans="1:5" x14ac:dyDescent="0.25">
      <c r="A1" s="73" t="s">
        <v>141</v>
      </c>
    </row>
    <row r="2" spans="1:5" ht="14.45" x14ac:dyDescent="0.3">
      <c r="A2" s="51"/>
    </row>
    <row r="3" spans="1:5" ht="45.75" thickBot="1" x14ac:dyDescent="0.3">
      <c r="A3" s="177" t="s">
        <v>172</v>
      </c>
      <c r="B3" s="177" t="s">
        <v>1</v>
      </c>
      <c r="C3" s="177" t="s">
        <v>100</v>
      </c>
      <c r="D3" s="177" t="s">
        <v>101</v>
      </c>
      <c r="E3" s="177" t="s">
        <v>102</v>
      </c>
    </row>
    <row r="4" spans="1:5" x14ac:dyDescent="0.25">
      <c r="A4" s="66" t="s">
        <v>103</v>
      </c>
      <c r="B4" s="182">
        <v>5389</v>
      </c>
      <c r="C4" s="185">
        <v>34.524953552437701</v>
      </c>
      <c r="D4" s="185">
        <v>59.038032101914531</v>
      </c>
      <c r="E4" s="185">
        <v>65.860588327221933</v>
      </c>
    </row>
    <row r="5" spans="1:5" x14ac:dyDescent="0.25">
      <c r="A5" s="180" t="s">
        <v>104</v>
      </c>
      <c r="B5" s="186">
        <v>2471</v>
      </c>
      <c r="C5" s="181">
        <v>15.830610545198285</v>
      </c>
      <c r="D5" s="181">
        <v>11.5562939658136</v>
      </c>
      <c r="E5" s="181">
        <v>9.7242229459654315</v>
      </c>
    </row>
    <row r="6" spans="1:5" ht="14.45" x14ac:dyDescent="0.3">
      <c r="A6" s="66" t="s">
        <v>217</v>
      </c>
      <c r="B6" s="182">
        <v>1283</v>
      </c>
      <c r="C6" s="185">
        <v>8.2196168876929967</v>
      </c>
      <c r="D6" s="185">
        <v>7.0638389948928797</v>
      </c>
      <c r="E6" s="185">
        <v>5.4183380684256601</v>
      </c>
    </row>
    <row r="7" spans="1:5" x14ac:dyDescent="0.25">
      <c r="A7" s="180" t="s">
        <v>105</v>
      </c>
      <c r="B7" s="186">
        <v>1084</v>
      </c>
      <c r="C7" s="181">
        <v>6.9447113844576842</v>
      </c>
      <c r="D7" s="181">
        <v>5.3867841058774051</v>
      </c>
      <c r="E7" s="181">
        <v>5.0781623108661069</v>
      </c>
    </row>
    <row r="8" spans="1:5" ht="14.45" x14ac:dyDescent="0.3">
      <c r="A8" s="66" t="s">
        <v>106</v>
      </c>
      <c r="B8" s="182">
        <v>679</v>
      </c>
      <c r="C8" s="185">
        <v>4.3500544557627006</v>
      </c>
      <c r="D8" s="185">
        <v>1.9591132537261666</v>
      </c>
      <c r="E8" s="185">
        <v>2.6051549035086432</v>
      </c>
    </row>
    <row r="9" spans="1:5" ht="14.45" x14ac:dyDescent="0.3">
      <c r="A9" s="180" t="s">
        <v>218</v>
      </c>
      <c r="B9" s="186">
        <v>863</v>
      </c>
      <c r="C9" s="181">
        <v>5.5288615542315327</v>
      </c>
      <c r="D9" s="181">
        <v>3.1686786743384037</v>
      </c>
      <c r="E9" s="181">
        <v>2.5108043961844575</v>
      </c>
    </row>
    <row r="10" spans="1:5" ht="14.45" x14ac:dyDescent="0.3">
      <c r="A10" s="66" t="s">
        <v>219</v>
      </c>
      <c r="B10" s="182">
        <v>737</v>
      </c>
      <c r="C10" s="185">
        <v>4.7216349541930933</v>
      </c>
      <c r="D10" s="185">
        <v>2.3011610044478088</v>
      </c>
      <c r="E10" s="185">
        <v>2.117866742933487</v>
      </c>
    </row>
    <row r="11" spans="1:5" ht="14.45" x14ac:dyDescent="0.3">
      <c r="A11" s="180" t="s">
        <v>220</v>
      </c>
      <c r="B11" s="186">
        <v>948</v>
      </c>
      <c r="C11" s="181">
        <v>6.073419181241591</v>
      </c>
      <c r="D11" s="181">
        <v>2.7938895449116248</v>
      </c>
      <c r="E11" s="181">
        <v>2.1016688550202467</v>
      </c>
    </row>
    <row r="12" spans="1:5" ht="14.45" x14ac:dyDescent="0.3">
      <c r="A12" s="66" t="s">
        <v>107</v>
      </c>
      <c r="B12" s="182">
        <v>828</v>
      </c>
      <c r="C12" s="185">
        <v>5.3046319431097446</v>
      </c>
      <c r="D12" s="185">
        <v>2.2598289159832392</v>
      </c>
      <c r="E12" s="185">
        <v>1.7310847757577772</v>
      </c>
    </row>
    <row r="13" spans="1:5" x14ac:dyDescent="0.25">
      <c r="A13" s="180" t="s">
        <v>108</v>
      </c>
      <c r="B13" s="186">
        <v>558</v>
      </c>
      <c r="C13" s="181">
        <v>3.5748606573130886</v>
      </c>
      <c r="D13" s="181">
        <v>1.4373098803424502</v>
      </c>
      <c r="E13" s="181">
        <v>1.1493293607659534</v>
      </c>
    </row>
    <row r="14" spans="1:5" ht="14.45" x14ac:dyDescent="0.3">
      <c r="A14" s="66" t="s">
        <v>109</v>
      </c>
      <c r="B14" s="182">
        <v>357</v>
      </c>
      <c r="C14" s="185">
        <v>2.2871420334422448</v>
      </c>
      <c r="D14" s="185">
        <v>1.4140954229603804</v>
      </c>
      <c r="E14" s="185">
        <v>0.86524841141530673</v>
      </c>
    </row>
    <row r="15" spans="1:5" ht="14.45" x14ac:dyDescent="0.3">
      <c r="A15" s="180" t="s">
        <v>110</v>
      </c>
      <c r="B15" s="186">
        <v>313</v>
      </c>
      <c r="C15" s="181">
        <v>2.0052533794605676</v>
      </c>
      <c r="D15" s="181">
        <v>1.4949485117269641</v>
      </c>
      <c r="E15" s="181">
        <v>0.6994891850957059</v>
      </c>
    </row>
    <row r="16" spans="1:5" x14ac:dyDescent="0.25">
      <c r="A16" s="66" t="s">
        <v>111</v>
      </c>
      <c r="B16" s="182">
        <v>57</v>
      </c>
      <c r="C16" s="185">
        <v>0.36517393811262733</v>
      </c>
      <c r="D16" s="185">
        <v>5.8613768362056472E-2</v>
      </c>
      <c r="E16" s="185">
        <v>6.5144651047016874E-2</v>
      </c>
    </row>
    <row r="17" spans="1:5" ht="14.45" x14ac:dyDescent="0.3">
      <c r="A17" s="180" t="s">
        <v>112</v>
      </c>
      <c r="B17" s="186">
        <v>21</v>
      </c>
      <c r="C17" s="181">
        <v>0.13453776667307324</v>
      </c>
      <c r="D17" s="181">
        <v>4.8097345708605924E-2</v>
      </c>
      <c r="E17" s="181">
        <v>5.2010977834891274E-2</v>
      </c>
    </row>
    <row r="18" spans="1:5" ht="14.45" x14ac:dyDescent="0.3">
      <c r="A18" s="66" t="s">
        <v>113</v>
      </c>
      <c r="B18" s="182">
        <v>6</v>
      </c>
      <c r="C18" s="185">
        <v>3.8439361906592348E-2</v>
      </c>
      <c r="D18" s="185">
        <v>6.8418800188036538E-3</v>
      </c>
      <c r="E18" s="185">
        <v>7.3985833945093143E-3</v>
      </c>
    </row>
    <row r="19" spans="1:5" ht="14.45" x14ac:dyDescent="0.3">
      <c r="A19" s="180" t="s">
        <v>114</v>
      </c>
      <c r="B19" s="186">
        <v>7</v>
      </c>
      <c r="C19" s="181">
        <v>4.4845922224357744E-2</v>
      </c>
      <c r="D19" s="181">
        <v>6.7227733771833007E-3</v>
      </c>
      <c r="E19" s="181">
        <v>7.2697938716785792E-3</v>
      </c>
    </row>
    <row r="20" spans="1:5" ht="14.45" x14ac:dyDescent="0.3">
      <c r="A20" s="66" t="s">
        <v>115</v>
      </c>
      <c r="B20" s="182">
        <v>8</v>
      </c>
      <c r="C20" s="185">
        <v>5.1252482542123133E-2</v>
      </c>
      <c r="D20" s="185">
        <v>5.7498555978748485E-3</v>
      </c>
      <c r="E20" s="185">
        <v>6.2177106911956662E-3</v>
      </c>
    </row>
    <row r="21" spans="1:5" x14ac:dyDescent="0.25">
      <c r="A21" s="176" t="s">
        <v>13</v>
      </c>
      <c r="B21" s="178">
        <v>15609</v>
      </c>
      <c r="C21" s="188">
        <v>100</v>
      </c>
      <c r="D21" s="188">
        <v>100</v>
      </c>
      <c r="E21" s="188">
        <v>100</v>
      </c>
    </row>
    <row r="22" spans="1:5" x14ac:dyDescent="0.25">
      <c r="A22" s="155" t="s">
        <v>123</v>
      </c>
      <c r="B22" s="67"/>
      <c r="C22" s="68"/>
      <c r="D22" s="68"/>
      <c r="E22" s="68"/>
    </row>
    <row r="23" spans="1:5" x14ac:dyDescent="0.25">
      <c r="A23" s="151" t="s">
        <v>130</v>
      </c>
      <c r="B23" s="67"/>
      <c r="C23" s="68"/>
      <c r="D23" s="68"/>
      <c r="E23" s="68"/>
    </row>
    <row r="25" spans="1:5" x14ac:dyDescent="0.25">
      <c r="A25" s="73" t="s">
        <v>143</v>
      </c>
    </row>
    <row r="26" spans="1:5" ht="14.45" x14ac:dyDescent="0.3">
      <c r="A26" s="51"/>
    </row>
    <row r="27" spans="1:5" ht="45.75" thickBot="1" x14ac:dyDescent="0.3">
      <c r="A27" s="177" t="s">
        <v>172</v>
      </c>
      <c r="B27" s="177" t="s">
        <v>1</v>
      </c>
      <c r="C27" s="177" t="s">
        <v>100</v>
      </c>
      <c r="D27" s="177" t="s">
        <v>101</v>
      </c>
      <c r="E27" s="177" t="s">
        <v>102</v>
      </c>
    </row>
    <row r="28" spans="1:5" x14ac:dyDescent="0.25">
      <c r="A28" s="66" t="s">
        <v>103</v>
      </c>
      <c r="B28" s="182">
        <v>1473</v>
      </c>
      <c r="C28" s="185">
        <v>29.872236868789294</v>
      </c>
      <c r="D28" s="185">
        <v>35.929626943889133</v>
      </c>
      <c r="E28" s="185">
        <v>35.926530341163861</v>
      </c>
    </row>
    <row r="29" spans="1:5" x14ac:dyDescent="0.25">
      <c r="A29" s="183" t="s">
        <v>104</v>
      </c>
      <c r="B29" s="186">
        <v>898</v>
      </c>
      <c r="C29" s="181">
        <v>18.211316163050093</v>
      </c>
      <c r="D29" s="181">
        <v>16.711978069654837</v>
      </c>
      <c r="E29" s="181">
        <v>16.72024337531089</v>
      </c>
    </row>
    <row r="30" spans="1:5" ht="14.45" x14ac:dyDescent="0.3">
      <c r="A30" s="66" t="s">
        <v>217</v>
      </c>
      <c r="B30" s="182">
        <v>411</v>
      </c>
      <c r="C30" s="185">
        <v>8.3350233218414118</v>
      </c>
      <c r="D30" s="185">
        <v>8.2316112151238023</v>
      </c>
      <c r="E30" s="185">
        <v>8.2207757734052489</v>
      </c>
    </row>
    <row r="31" spans="1:5" x14ac:dyDescent="0.25">
      <c r="A31" s="183" t="s">
        <v>105</v>
      </c>
      <c r="B31" s="186">
        <v>400</v>
      </c>
      <c r="C31" s="181">
        <v>8.1119448387750968</v>
      </c>
      <c r="D31" s="181">
        <v>7.9944099348398394</v>
      </c>
      <c r="E31" s="181">
        <v>8.0000229904082847</v>
      </c>
    </row>
    <row r="32" spans="1:5" ht="14.45" x14ac:dyDescent="0.3">
      <c r="A32" s="66" t="s">
        <v>107</v>
      </c>
      <c r="B32" s="182">
        <v>338</v>
      </c>
      <c r="C32" s="185">
        <v>6.8545933887649566</v>
      </c>
      <c r="D32" s="185">
        <v>5.6636041888310107</v>
      </c>
      <c r="E32" s="185">
        <v>5.6673743496945894</v>
      </c>
    </row>
    <row r="33" spans="1:5" ht="14.45" x14ac:dyDescent="0.3">
      <c r="A33" s="183" t="s">
        <v>220</v>
      </c>
      <c r="B33" s="186">
        <v>327</v>
      </c>
      <c r="C33" s="181">
        <v>6.6315149056986415</v>
      </c>
      <c r="D33" s="181">
        <v>5.637292928478618</v>
      </c>
      <c r="E33" s="181">
        <v>5.6421864782319986</v>
      </c>
    </row>
    <row r="34" spans="1:5" ht="14.45" x14ac:dyDescent="0.3">
      <c r="A34" s="66" t="s">
        <v>219</v>
      </c>
      <c r="B34" s="182">
        <v>241</v>
      </c>
      <c r="C34" s="185">
        <v>4.8874467653619957</v>
      </c>
      <c r="D34" s="185">
        <v>4.7861494388265662</v>
      </c>
      <c r="E34" s="185">
        <v>4.7601911227515714</v>
      </c>
    </row>
    <row r="35" spans="1:5" ht="14.45" x14ac:dyDescent="0.3">
      <c r="A35" s="183" t="s">
        <v>218</v>
      </c>
      <c r="B35" s="186">
        <v>235</v>
      </c>
      <c r="C35" s="181">
        <v>4.7657675927803691</v>
      </c>
      <c r="D35" s="181">
        <v>4.3661442467834215</v>
      </c>
      <c r="E35" s="181">
        <v>4.3791014039783551</v>
      </c>
    </row>
    <row r="36" spans="1:5" ht="14.45" x14ac:dyDescent="0.3">
      <c r="A36" s="66" t="s">
        <v>106</v>
      </c>
      <c r="B36" s="182">
        <v>232</v>
      </c>
      <c r="C36" s="185">
        <v>4.7049280064895562</v>
      </c>
      <c r="D36" s="185">
        <v>3.8986463534614666</v>
      </c>
      <c r="E36" s="185">
        <v>3.90135970404268</v>
      </c>
    </row>
    <row r="37" spans="1:5" x14ac:dyDescent="0.25">
      <c r="A37" s="183" t="s">
        <v>108</v>
      </c>
      <c r="B37" s="186">
        <v>129</v>
      </c>
      <c r="C37" s="181">
        <v>2.6161022105049687</v>
      </c>
      <c r="D37" s="181">
        <v>2.1271509674000821</v>
      </c>
      <c r="E37" s="181">
        <v>2.1286273897549615</v>
      </c>
    </row>
    <row r="38" spans="1:5" ht="14.45" x14ac:dyDescent="0.3">
      <c r="A38" s="66" t="s">
        <v>109</v>
      </c>
      <c r="B38" s="182">
        <v>98</v>
      </c>
      <c r="C38" s="185">
        <v>1.9874264854998986</v>
      </c>
      <c r="D38" s="185">
        <v>2.0592963240834292</v>
      </c>
      <c r="E38" s="185">
        <v>2.0335794889938206</v>
      </c>
    </row>
    <row r="39" spans="1:5" ht="14.45" x14ac:dyDescent="0.3">
      <c r="A39" s="183" t="s">
        <v>110</v>
      </c>
      <c r="B39" s="186">
        <v>117</v>
      </c>
      <c r="C39" s="181">
        <v>2.3727438653417159</v>
      </c>
      <c r="D39" s="181">
        <v>2.0487967906352784</v>
      </c>
      <c r="E39" s="181">
        <v>2.0515519613319615</v>
      </c>
    </row>
    <row r="40" spans="1:5" ht="14.45" x14ac:dyDescent="0.3">
      <c r="A40" s="66" t="s">
        <v>140</v>
      </c>
      <c r="B40" s="182">
        <v>26</v>
      </c>
      <c r="C40" s="185">
        <v>0.52727641452038132</v>
      </c>
      <c r="D40" s="185">
        <v>0.39142423782428892</v>
      </c>
      <c r="E40" s="185">
        <v>0.41448083201373381</v>
      </c>
    </row>
    <row r="41" spans="1:5" x14ac:dyDescent="0.25">
      <c r="A41" s="183" t="s">
        <v>112</v>
      </c>
      <c r="B41" s="186">
        <v>6</v>
      </c>
      <c r="C41" s="181">
        <v>0.12167917258162643</v>
      </c>
      <c r="D41" s="181">
        <v>0.15386836016822539</v>
      </c>
      <c r="E41" s="181">
        <v>0.15397478891804423</v>
      </c>
    </row>
    <row r="42" spans="1:5" x14ac:dyDescent="0.25">
      <c r="A42" s="176" t="s">
        <v>13</v>
      </c>
      <c r="B42" s="187">
        <v>4931</v>
      </c>
      <c r="C42" s="188">
        <v>100</v>
      </c>
      <c r="D42" s="215">
        <v>100</v>
      </c>
      <c r="E42" s="215">
        <v>100</v>
      </c>
    </row>
    <row r="43" spans="1:5" x14ac:dyDescent="0.25">
      <c r="A43" s="155" t="s">
        <v>123</v>
      </c>
    </row>
    <row r="44" spans="1:5" x14ac:dyDescent="0.25">
      <c r="A44" s="151" t="s">
        <v>132</v>
      </c>
    </row>
    <row r="46" spans="1:5" x14ac:dyDescent="0.25">
      <c r="A46" s="73" t="s">
        <v>142</v>
      </c>
    </row>
    <row r="47" spans="1:5" x14ac:dyDescent="0.25">
      <c r="A47" s="51"/>
    </row>
    <row r="48" spans="1:5" ht="45.75" thickBot="1" x14ac:dyDescent="0.3">
      <c r="A48" s="177" t="s">
        <v>172</v>
      </c>
      <c r="B48" s="177" t="s">
        <v>1</v>
      </c>
      <c r="C48" s="177" t="s">
        <v>100</v>
      </c>
      <c r="D48" s="177" t="s">
        <v>101</v>
      </c>
      <c r="E48" s="177" t="s">
        <v>102</v>
      </c>
    </row>
    <row r="49" spans="1:5" x14ac:dyDescent="0.25">
      <c r="A49" s="66" t="s">
        <v>103</v>
      </c>
      <c r="B49" s="1">
        <v>462</v>
      </c>
      <c r="C49" s="185">
        <v>43.177570093457945</v>
      </c>
      <c r="D49" s="185">
        <v>49.743197973023051</v>
      </c>
      <c r="E49" s="185">
        <v>46.05222038912509</v>
      </c>
    </row>
    <row r="50" spans="1:5" x14ac:dyDescent="0.25">
      <c r="A50" s="183" t="s">
        <v>104</v>
      </c>
      <c r="B50" s="184">
        <v>212</v>
      </c>
      <c r="C50" s="181">
        <v>19.813084112149532</v>
      </c>
      <c r="D50" s="181">
        <v>15.495323947195125</v>
      </c>
      <c r="E50" s="181">
        <v>19.020436105330173</v>
      </c>
    </row>
    <row r="51" spans="1:5" x14ac:dyDescent="0.25">
      <c r="A51" s="66" t="s">
        <v>219</v>
      </c>
      <c r="B51" s="1">
        <v>81</v>
      </c>
      <c r="C51" s="185">
        <v>7.5700934579439254</v>
      </c>
      <c r="D51" s="185">
        <v>8.6327600033387899</v>
      </c>
      <c r="E51" s="185">
        <v>8.3590178898480758</v>
      </c>
    </row>
    <row r="52" spans="1:5" x14ac:dyDescent="0.25">
      <c r="A52" s="183" t="s">
        <v>139</v>
      </c>
      <c r="B52" s="184">
        <v>53</v>
      </c>
      <c r="C52" s="181">
        <v>4.9532710280373831</v>
      </c>
      <c r="D52" s="181">
        <v>6.6001575100215222</v>
      </c>
      <c r="E52" s="181">
        <v>5.699482071748867</v>
      </c>
    </row>
    <row r="53" spans="1:5" x14ac:dyDescent="0.25">
      <c r="A53" s="66" t="s">
        <v>217</v>
      </c>
      <c r="B53" s="1">
        <v>60</v>
      </c>
      <c r="C53" s="185">
        <v>5.6074766355140184</v>
      </c>
      <c r="D53" s="185">
        <v>4.2297258923291761</v>
      </c>
      <c r="E53" s="185">
        <v>4.434713455903676</v>
      </c>
    </row>
    <row r="54" spans="1:5" x14ac:dyDescent="0.25">
      <c r="A54" s="183" t="s">
        <v>107</v>
      </c>
      <c r="B54" s="184">
        <v>44</v>
      </c>
      <c r="C54" s="181">
        <v>4.1121495327102808</v>
      </c>
      <c r="D54" s="181">
        <v>3.5633805707183908</v>
      </c>
      <c r="E54" s="181">
        <v>3.7107754598579454</v>
      </c>
    </row>
    <row r="55" spans="1:5" x14ac:dyDescent="0.25">
      <c r="A55" s="66" t="s">
        <v>220</v>
      </c>
      <c r="B55" s="1">
        <v>55</v>
      </c>
      <c r="C55" s="185">
        <v>5.1401869158878499</v>
      </c>
      <c r="D55" s="185">
        <v>3.089038423787688</v>
      </c>
      <c r="E55" s="185">
        <v>3.910487302434694</v>
      </c>
    </row>
    <row r="56" spans="1:5" x14ac:dyDescent="0.25">
      <c r="A56" s="183" t="s">
        <v>218</v>
      </c>
      <c r="B56" s="184">
        <v>32</v>
      </c>
      <c r="C56" s="181">
        <v>2.990654205607477</v>
      </c>
      <c r="D56" s="181">
        <v>2.7816015594846966</v>
      </c>
      <c r="E56" s="181">
        <v>3.0667496956395741</v>
      </c>
    </row>
    <row r="57" spans="1:5" x14ac:dyDescent="0.25">
      <c r="A57" s="66" t="s">
        <v>109</v>
      </c>
      <c r="B57" s="1">
        <v>20</v>
      </c>
      <c r="C57" s="185">
        <v>1.8691588785046727</v>
      </c>
      <c r="D57" s="185">
        <v>1.9541264623757357</v>
      </c>
      <c r="E57" s="185">
        <v>1.742622204658316</v>
      </c>
    </row>
    <row r="58" spans="1:5" x14ac:dyDescent="0.25">
      <c r="A58" s="183" t="s">
        <v>108</v>
      </c>
      <c r="B58" s="184">
        <v>19</v>
      </c>
      <c r="C58" s="181">
        <v>1.7757009345794394</v>
      </c>
      <c r="D58" s="181">
        <v>1.9513385019876799</v>
      </c>
      <c r="E58" s="181">
        <v>1.7812105540570118</v>
      </c>
    </row>
    <row r="59" spans="1:5" x14ac:dyDescent="0.25">
      <c r="A59" s="66" t="s">
        <v>110</v>
      </c>
      <c r="B59" s="1">
        <v>20</v>
      </c>
      <c r="C59" s="185">
        <v>1.8691588785046727</v>
      </c>
      <c r="D59" s="185">
        <v>0.99319278579945225</v>
      </c>
      <c r="E59" s="185">
        <v>1.429418615551316</v>
      </c>
    </row>
    <row r="60" spans="1:5" x14ac:dyDescent="0.25">
      <c r="A60" s="183" t="s">
        <v>106</v>
      </c>
      <c r="B60" s="184">
        <v>12</v>
      </c>
      <c r="C60" s="181">
        <v>1.1214953271028036</v>
      </c>
      <c r="D60" s="181">
        <v>0.96615636993869458</v>
      </c>
      <c r="E60" s="181">
        <v>0.79286625584525927</v>
      </c>
    </row>
    <row r="61" spans="1:5" x14ac:dyDescent="0.25">
      <c r="A61" s="176" t="s">
        <v>13</v>
      </c>
      <c r="B61" s="178">
        <v>1070</v>
      </c>
      <c r="C61" s="179">
        <v>100</v>
      </c>
      <c r="D61" s="179">
        <v>100</v>
      </c>
      <c r="E61" s="179">
        <v>100</v>
      </c>
    </row>
    <row r="62" spans="1:5" x14ac:dyDescent="0.25">
      <c r="A62" s="155" t="s">
        <v>123</v>
      </c>
      <c r="B62" s="67"/>
      <c r="C62" s="69"/>
      <c r="D62" s="69"/>
      <c r="E62" s="69"/>
    </row>
    <row r="63" spans="1:5" x14ac:dyDescent="0.25">
      <c r="A63" s="151" t="s">
        <v>131</v>
      </c>
      <c r="B63" s="67"/>
      <c r="C63" s="69"/>
      <c r="D63" s="69"/>
      <c r="E63" s="6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RowHeight="15" x14ac:dyDescent="0.25"/>
  <cols>
    <col min="1" max="1" width="108.7109375" customWidth="1"/>
  </cols>
  <sheetData>
    <row r="1" spans="1:1" ht="18" x14ac:dyDescent="0.3">
      <c r="A1" s="202" t="s">
        <v>198</v>
      </c>
    </row>
    <row r="2" spans="1:1" ht="18.75" x14ac:dyDescent="0.25">
      <c r="A2" s="202" t="s">
        <v>199</v>
      </c>
    </row>
    <row r="3" spans="1:1" ht="14.45" x14ac:dyDescent="0.3">
      <c r="A3" s="203"/>
    </row>
    <row r="4" spans="1:1" ht="52.5" customHeight="1" x14ac:dyDescent="0.25">
      <c r="A4" s="205" t="s">
        <v>200</v>
      </c>
    </row>
    <row r="5" spans="1:1" ht="69.599999999999994" customHeight="1" x14ac:dyDescent="0.25">
      <c r="A5" s="205" t="s">
        <v>201</v>
      </c>
    </row>
    <row r="6" spans="1:1" ht="27.6" customHeight="1" x14ac:dyDescent="0.3">
      <c r="A6" s="205"/>
    </row>
    <row r="7" spans="1:1" ht="15.75" x14ac:dyDescent="0.25">
      <c r="A7" s="204" t="s">
        <v>202</v>
      </c>
    </row>
    <row r="8" spans="1:1" ht="103.5" customHeight="1" x14ac:dyDescent="0.25">
      <c r="A8" s="205" t="s">
        <v>203</v>
      </c>
    </row>
    <row r="9" spans="1:1" ht="70.5" customHeight="1" x14ac:dyDescent="0.25">
      <c r="A9" s="205" t="s">
        <v>204</v>
      </c>
    </row>
    <row r="10" spans="1:1" ht="39" customHeight="1" x14ac:dyDescent="0.25">
      <c r="A10" s="205" t="s">
        <v>205</v>
      </c>
    </row>
    <row r="11" spans="1:1" x14ac:dyDescent="0.25">
      <c r="A11" s="206" t="s">
        <v>206</v>
      </c>
    </row>
    <row r="12" spans="1:1" x14ac:dyDescent="0.25">
      <c r="A12" s="206" t="s">
        <v>207</v>
      </c>
    </row>
    <row r="13" spans="1:1" ht="14.45" x14ac:dyDescent="0.3">
      <c r="A13" s="206"/>
    </row>
    <row r="14" spans="1:1" ht="15.75" x14ac:dyDescent="0.25">
      <c r="A14" s="204" t="s">
        <v>208</v>
      </c>
    </row>
    <row r="15" spans="1:1" ht="75" x14ac:dyDescent="0.25">
      <c r="A15" s="213" t="s">
        <v>209</v>
      </c>
    </row>
    <row r="16" spans="1:1" x14ac:dyDescent="0.25">
      <c r="A16" s="2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26" sqref="A26"/>
    </sheetView>
  </sheetViews>
  <sheetFormatPr baseColWidth="10" defaultRowHeight="15" x14ac:dyDescent="0.25"/>
  <cols>
    <col min="1" max="1" width="110" customWidth="1"/>
    <col min="2" max="2" width="49.140625" customWidth="1"/>
  </cols>
  <sheetData>
    <row r="1" spans="1:14" ht="14.45" x14ac:dyDescent="0.3">
      <c r="A1" s="71" t="s">
        <v>152</v>
      </c>
    </row>
    <row r="3" spans="1:14" x14ac:dyDescent="0.25">
      <c r="A3" s="242" t="s">
        <v>153</v>
      </c>
      <c r="B3" s="242"/>
    </row>
    <row r="4" spans="1:14" ht="30" x14ac:dyDescent="0.25">
      <c r="A4" s="209" t="s">
        <v>154</v>
      </c>
      <c r="B4" s="207"/>
      <c r="C4" s="207"/>
      <c r="D4" s="207"/>
      <c r="E4" s="207"/>
      <c r="F4" s="207"/>
      <c r="G4" s="207"/>
      <c r="H4" s="207"/>
      <c r="I4" s="207"/>
      <c r="J4" s="207"/>
      <c r="K4" s="207"/>
      <c r="L4" s="207"/>
      <c r="M4" s="207"/>
      <c r="N4" s="207"/>
    </row>
    <row r="5" spans="1:14" ht="90" x14ac:dyDescent="0.25">
      <c r="A5" s="210" t="s">
        <v>214</v>
      </c>
      <c r="B5" s="208"/>
      <c r="C5" s="208"/>
      <c r="D5" s="208"/>
      <c r="E5" s="208"/>
      <c r="F5" s="208"/>
      <c r="G5" s="208"/>
      <c r="H5" s="208"/>
      <c r="I5" s="208"/>
      <c r="J5" s="208"/>
      <c r="K5" s="208"/>
      <c r="L5" s="208"/>
      <c r="M5" s="208"/>
      <c r="N5" s="208"/>
    </row>
    <row r="6" spans="1:14" ht="14.45" x14ac:dyDescent="0.3">
      <c r="A6" s="210"/>
      <c r="B6" s="208"/>
      <c r="C6" s="208"/>
      <c r="D6" s="208"/>
      <c r="E6" s="208"/>
      <c r="F6" s="208"/>
      <c r="G6" s="208"/>
      <c r="H6" s="208"/>
      <c r="I6" s="208"/>
      <c r="J6" s="208"/>
      <c r="K6" s="208"/>
      <c r="L6" s="208"/>
      <c r="M6" s="208"/>
      <c r="N6" s="208"/>
    </row>
    <row r="7" spans="1:14" ht="14.45" x14ac:dyDescent="0.3">
      <c r="A7" s="242" t="s">
        <v>155</v>
      </c>
      <c r="B7" s="242"/>
    </row>
    <row r="8" spans="1:14" ht="43.9" customHeight="1" x14ac:dyDescent="0.25">
      <c r="A8" s="210" t="s">
        <v>171</v>
      </c>
      <c r="B8" s="210"/>
      <c r="C8" s="210"/>
      <c r="D8" s="210"/>
      <c r="E8" s="210"/>
      <c r="F8" s="210"/>
      <c r="G8" s="210"/>
      <c r="H8" s="210"/>
      <c r="I8" s="210"/>
      <c r="J8" s="210"/>
      <c r="K8" s="210"/>
      <c r="L8" s="210"/>
      <c r="M8" s="210"/>
      <c r="N8" s="210"/>
    </row>
    <row r="9" spans="1:14" ht="14.45" x14ac:dyDescent="0.3">
      <c r="A9" s="173"/>
    </row>
    <row r="10" spans="1:14" x14ac:dyDescent="0.25">
      <c r="A10" s="242" t="s">
        <v>156</v>
      </c>
      <c r="B10" s="242"/>
      <c r="C10" s="242"/>
    </row>
    <row r="11" spans="1:14" ht="39" customHeight="1" x14ac:dyDescent="0.25">
      <c r="A11" s="211" t="s">
        <v>157</v>
      </c>
      <c r="B11" s="211"/>
      <c r="C11" s="211"/>
      <c r="D11" s="211"/>
      <c r="E11" s="211"/>
      <c r="F11" s="211"/>
      <c r="G11" s="211"/>
      <c r="H11" s="211"/>
      <c r="I11" s="211"/>
      <c r="J11" s="211"/>
      <c r="K11" s="211"/>
      <c r="L11" s="211"/>
      <c r="M11" s="211"/>
      <c r="N11" s="211"/>
    </row>
    <row r="12" spans="1:14" ht="14.45" x14ac:dyDescent="0.3">
      <c r="A12" s="201"/>
    </row>
    <row r="13" spans="1:14" ht="14.45" x14ac:dyDescent="0.3">
      <c r="A13" s="201"/>
    </row>
    <row r="14" spans="1:14" x14ac:dyDescent="0.25">
      <c r="A14" s="242" t="s">
        <v>158</v>
      </c>
      <c r="B14" s="242"/>
      <c r="C14" s="242"/>
    </row>
    <row r="15" spans="1:14" ht="30" x14ac:dyDescent="0.25">
      <c r="A15" s="211" t="s">
        <v>159</v>
      </c>
      <c r="B15" s="255"/>
      <c r="C15" s="255"/>
      <c r="D15" s="255"/>
      <c r="E15" s="255"/>
      <c r="F15" s="255"/>
      <c r="G15" s="255"/>
      <c r="H15" s="255"/>
      <c r="I15" s="255"/>
      <c r="J15" s="255"/>
      <c r="K15" s="255"/>
      <c r="L15" s="255"/>
      <c r="M15" s="255"/>
      <c r="N15" s="255"/>
    </row>
    <row r="16" spans="1:14" x14ac:dyDescent="0.25">
      <c r="A16" s="173"/>
    </row>
    <row r="17" spans="1:14" ht="14.45" x14ac:dyDescent="0.3">
      <c r="A17" s="242" t="s">
        <v>160</v>
      </c>
      <c r="B17" s="242"/>
      <c r="C17" s="174"/>
    </row>
    <row r="18" spans="1:14" ht="36" customHeight="1" x14ac:dyDescent="0.25">
      <c r="A18" s="211" t="s">
        <v>215</v>
      </c>
      <c r="B18" s="211"/>
      <c r="C18" s="211"/>
      <c r="D18" s="211"/>
      <c r="E18" s="211"/>
      <c r="F18" s="211"/>
      <c r="G18" s="211"/>
      <c r="H18" s="211"/>
      <c r="I18" s="211"/>
      <c r="J18" s="211"/>
      <c r="K18" s="211"/>
      <c r="L18" s="211"/>
      <c r="M18" s="211"/>
      <c r="N18" s="211"/>
    </row>
    <row r="19" spans="1:14" ht="14.45" x14ac:dyDescent="0.3">
      <c r="A19" s="201"/>
    </row>
    <row r="20" spans="1:14" ht="14.45" x14ac:dyDescent="0.3">
      <c r="A20" s="201"/>
    </row>
    <row r="21" spans="1:14" x14ac:dyDescent="0.25">
      <c r="A21" s="242" t="s">
        <v>161</v>
      </c>
      <c r="B21" s="242"/>
    </row>
    <row r="22" spans="1:14" ht="30" customHeight="1" x14ac:dyDescent="0.25">
      <c r="A22" s="209" t="s">
        <v>162</v>
      </c>
      <c r="B22" s="209"/>
      <c r="C22" s="209"/>
      <c r="D22" s="209"/>
      <c r="E22" s="209"/>
      <c r="F22" s="209"/>
      <c r="G22" s="209"/>
      <c r="H22" s="209"/>
      <c r="I22" s="209"/>
      <c r="J22" s="209"/>
      <c r="K22" s="209"/>
      <c r="L22" s="209"/>
      <c r="M22" s="209"/>
      <c r="N22" s="209"/>
    </row>
    <row r="23" spans="1:14" x14ac:dyDescent="0.25">
      <c r="A23" s="207" t="s">
        <v>163</v>
      </c>
      <c r="B23" s="207"/>
      <c r="C23" s="207"/>
      <c r="D23" s="207"/>
      <c r="E23" s="207"/>
      <c r="F23" s="207"/>
      <c r="G23" s="207"/>
      <c r="H23" s="207"/>
      <c r="I23" s="207"/>
      <c r="J23" s="207"/>
      <c r="K23" s="207"/>
      <c r="L23" s="207"/>
      <c r="M23" s="207"/>
      <c r="N23" s="207"/>
    </row>
    <row r="25" spans="1:14" x14ac:dyDescent="0.25">
      <c r="A25" s="242" t="s">
        <v>164</v>
      </c>
      <c r="B25" s="242"/>
    </row>
    <row r="26" spans="1:14" ht="60" x14ac:dyDescent="0.25">
      <c r="A26" s="210" t="s">
        <v>237</v>
      </c>
      <c r="B26" s="210"/>
      <c r="C26" s="210"/>
      <c r="D26" s="210"/>
      <c r="E26" s="210"/>
      <c r="F26" s="210"/>
      <c r="G26" s="210"/>
      <c r="H26" s="210"/>
      <c r="I26" s="210"/>
      <c r="J26" s="210"/>
      <c r="K26" s="210"/>
      <c r="L26" s="210"/>
      <c r="M26" s="210"/>
      <c r="N26" s="210"/>
    </row>
    <row r="27" spans="1:14" x14ac:dyDescent="0.25">
      <c r="A27" s="212"/>
    </row>
    <row r="28" spans="1:14" ht="14.45" x14ac:dyDescent="0.3">
      <c r="A28" s="201"/>
    </row>
    <row r="29" spans="1:14" ht="14.45" x14ac:dyDescent="0.3">
      <c r="A29" s="242" t="s">
        <v>165</v>
      </c>
      <c r="B29" s="242"/>
    </row>
    <row r="30" spans="1:14" x14ac:dyDescent="0.25">
      <c r="A30" s="243" t="s">
        <v>166</v>
      </c>
      <c r="B30" s="243"/>
      <c r="C30" s="243"/>
      <c r="D30" s="243"/>
      <c r="E30" s="243"/>
      <c r="F30" s="243"/>
      <c r="G30" s="243"/>
      <c r="H30" s="243"/>
      <c r="I30" s="243"/>
      <c r="J30" s="243"/>
      <c r="K30" s="243"/>
      <c r="L30" s="243"/>
      <c r="M30" s="243"/>
      <c r="N30" s="243"/>
    </row>
    <row r="31" spans="1:14" ht="14.45" x14ac:dyDescent="0.3">
      <c r="A31" s="241" t="s">
        <v>167</v>
      </c>
      <c r="B31" s="241"/>
      <c r="C31" s="241"/>
      <c r="D31" s="241"/>
      <c r="E31" s="241"/>
      <c r="F31" s="241"/>
      <c r="G31" s="241"/>
      <c r="H31" s="241"/>
      <c r="I31" s="241"/>
      <c r="J31" s="241"/>
      <c r="K31" s="241"/>
      <c r="L31" s="241"/>
      <c r="M31" s="241"/>
      <c r="N31" s="241"/>
    </row>
    <row r="32" spans="1:14" ht="14.45" x14ac:dyDescent="0.3">
      <c r="A32" s="175"/>
    </row>
    <row r="33" spans="1:14" ht="14.45" x14ac:dyDescent="0.3">
      <c r="A33" s="242" t="s">
        <v>168</v>
      </c>
      <c r="B33" s="242"/>
      <c r="C33" s="242"/>
    </row>
    <row r="34" spans="1:14" ht="30" x14ac:dyDescent="0.25">
      <c r="A34" s="210" t="s">
        <v>169</v>
      </c>
      <c r="B34" s="208"/>
      <c r="C34" s="208"/>
      <c r="D34" s="208"/>
      <c r="E34" s="208"/>
      <c r="F34" s="208"/>
      <c r="G34" s="208"/>
      <c r="H34" s="208"/>
      <c r="I34" s="208"/>
      <c r="J34" s="208"/>
      <c r="K34" s="208"/>
      <c r="L34" s="208"/>
      <c r="M34" s="208"/>
      <c r="N34" s="208"/>
    </row>
    <row r="35" spans="1:14" ht="120" x14ac:dyDescent="0.25">
      <c r="A35" s="210" t="s">
        <v>170</v>
      </c>
      <c r="B35" s="208"/>
      <c r="C35" s="208"/>
      <c r="D35" s="208"/>
      <c r="E35" s="208"/>
      <c r="F35" s="208"/>
      <c r="G35" s="208"/>
      <c r="H35" s="208"/>
      <c r="I35" s="208"/>
      <c r="J35" s="208"/>
      <c r="K35" s="208"/>
      <c r="L35" s="208"/>
      <c r="M35" s="208"/>
      <c r="N35" s="208"/>
    </row>
  </sheetData>
  <mergeCells count="11">
    <mergeCell ref="A3:B3"/>
    <mergeCell ref="A7:B7"/>
    <mergeCell ref="A10:C10"/>
    <mergeCell ref="A14:C14"/>
    <mergeCell ref="A31:N31"/>
    <mergeCell ref="A33:C33"/>
    <mergeCell ref="A17:B17"/>
    <mergeCell ref="A21:B21"/>
    <mergeCell ref="A25:B25"/>
    <mergeCell ref="A29:B29"/>
    <mergeCell ref="A30:N30"/>
  </mergeCells>
  <hyperlinks>
    <hyperlink ref="A31" r:id="rId1" display="http://www.insee.fr/fr/methodes/default.asp?page=nomenclatures/naf2008/naf2008.ht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A10" sqref="A10"/>
    </sheetView>
  </sheetViews>
  <sheetFormatPr baseColWidth="10" defaultColWidth="8.85546875" defaultRowHeight="15" x14ac:dyDescent="0.25"/>
  <cols>
    <col min="1" max="1" width="33.42578125" customWidth="1"/>
    <col min="2" max="4" width="10.85546875" bestFit="1" customWidth="1"/>
    <col min="5" max="5" width="12.28515625" customWidth="1"/>
    <col min="6" max="6" width="8.7109375" customWidth="1"/>
    <col min="7" max="7" width="9.7109375" customWidth="1"/>
    <col min="8" max="9" width="11.85546875" bestFit="1" customWidth="1"/>
    <col min="10" max="10" width="11.5703125" customWidth="1"/>
    <col min="11" max="11" width="10.140625" customWidth="1"/>
    <col min="12" max="13" width="11.85546875" bestFit="1" customWidth="1"/>
    <col min="18" max="18" width="13" customWidth="1"/>
    <col min="19" max="19" width="12" customWidth="1"/>
  </cols>
  <sheetData>
    <row r="1" spans="1:21" ht="23.45" customHeight="1" x14ac:dyDescent="0.25">
      <c r="A1" s="71" t="s">
        <v>180</v>
      </c>
      <c r="B1" s="71"/>
      <c r="C1" s="71"/>
      <c r="D1" s="71"/>
      <c r="E1" s="71"/>
      <c r="F1" s="71"/>
      <c r="G1" s="71"/>
      <c r="H1" s="71"/>
      <c r="I1" s="71"/>
      <c r="J1" s="71"/>
      <c r="K1" s="71"/>
      <c r="L1" s="71"/>
      <c r="M1" s="71"/>
    </row>
    <row r="2" spans="1:21" ht="15" customHeight="1" x14ac:dyDescent="0.3">
      <c r="A2" s="55"/>
      <c r="B2" s="55"/>
      <c r="C2" s="55"/>
      <c r="D2" s="55"/>
      <c r="E2" s="55"/>
      <c r="F2" s="55"/>
      <c r="G2" s="55"/>
      <c r="H2" s="55"/>
      <c r="I2" s="55"/>
      <c r="J2" s="55"/>
      <c r="K2" s="52"/>
      <c r="Q2" s="53"/>
      <c r="R2" s="53"/>
      <c r="S2" s="53"/>
      <c r="T2" s="54"/>
      <c r="U2" s="54"/>
    </row>
    <row r="3" spans="1:21" s="55" customFormat="1" thickBot="1" x14ac:dyDescent="0.35">
      <c r="A3" s="177"/>
      <c r="B3" s="189">
        <v>2003</v>
      </c>
      <c r="C3" s="189">
        <v>2004</v>
      </c>
      <c r="D3" s="189">
        <v>2005</v>
      </c>
      <c r="E3" s="189">
        <v>2006</v>
      </c>
      <c r="F3" s="189">
        <v>2007</v>
      </c>
      <c r="G3" s="189">
        <v>2008</v>
      </c>
      <c r="H3" s="189">
        <v>2009</v>
      </c>
      <c r="I3" s="189">
        <v>2010</v>
      </c>
      <c r="J3" s="189">
        <v>2011</v>
      </c>
      <c r="K3" s="189">
        <v>2012</v>
      </c>
      <c r="L3" s="189">
        <v>2013</v>
      </c>
      <c r="M3" s="189">
        <v>2014</v>
      </c>
      <c r="Q3" s="56"/>
      <c r="R3" s="57"/>
      <c r="S3" s="58"/>
      <c r="T3" s="59"/>
      <c r="U3" s="59"/>
    </row>
    <row r="4" spans="1:21" x14ac:dyDescent="0.25">
      <c r="A4" s="193" t="s">
        <v>97</v>
      </c>
      <c r="B4" s="194">
        <v>5833</v>
      </c>
      <c r="C4" s="194">
        <v>6287</v>
      </c>
      <c r="D4" s="194">
        <v>7539</v>
      </c>
      <c r="E4" s="194">
        <v>8261</v>
      </c>
      <c r="F4" s="194">
        <v>9886</v>
      </c>
      <c r="G4" s="194">
        <v>14012</v>
      </c>
      <c r="H4" s="194">
        <v>17193</v>
      </c>
      <c r="I4" s="194">
        <v>19424</v>
      </c>
      <c r="J4" s="194">
        <v>21916</v>
      </c>
      <c r="K4" s="194">
        <v>22310</v>
      </c>
      <c r="L4" s="194">
        <v>24148</v>
      </c>
      <c r="M4" s="195">
        <v>24253</v>
      </c>
      <c r="N4" s="2"/>
      <c r="Q4" s="53"/>
      <c r="R4" s="60"/>
      <c r="S4" s="61"/>
      <c r="T4" s="54"/>
      <c r="U4" s="54"/>
    </row>
    <row r="5" spans="1:21" x14ac:dyDescent="0.25">
      <c r="A5" s="190" t="s">
        <v>98</v>
      </c>
      <c r="B5" s="191">
        <v>2757</v>
      </c>
      <c r="C5" s="191">
        <v>4169</v>
      </c>
      <c r="D5" s="191">
        <v>5567</v>
      </c>
      <c r="E5" s="191">
        <v>6095</v>
      </c>
      <c r="F5" s="191">
        <v>6992</v>
      </c>
      <c r="G5" s="191">
        <v>10290</v>
      </c>
      <c r="H5" s="191">
        <v>12862</v>
      </c>
      <c r="I5" s="191">
        <v>14287</v>
      </c>
      <c r="J5" s="191">
        <v>16608</v>
      </c>
      <c r="K5" s="194">
        <v>16854</v>
      </c>
      <c r="L5" s="194">
        <v>18601</v>
      </c>
      <c r="M5" s="194">
        <v>18771</v>
      </c>
      <c r="Q5" s="53"/>
      <c r="R5" s="60"/>
      <c r="S5" s="61"/>
      <c r="T5" s="54"/>
      <c r="U5" s="54"/>
    </row>
    <row r="6" spans="1:21" x14ac:dyDescent="0.25">
      <c r="A6" s="190" t="s">
        <v>4</v>
      </c>
      <c r="B6" s="196">
        <v>428</v>
      </c>
      <c r="C6" s="196">
        <v>884.86092499999995</v>
      </c>
      <c r="D6" s="191">
        <v>991.82520899999997</v>
      </c>
      <c r="E6" s="196">
        <v>1532.740202</v>
      </c>
      <c r="F6" s="196">
        <v>1801.7043160000001</v>
      </c>
      <c r="G6" s="191">
        <v>4452.4300620000004</v>
      </c>
      <c r="H6" s="196">
        <v>4879.8239174999999</v>
      </c>
      <c r="I6" s="196">
        <v>5402.444348</v>
      </c>
      <c r="J6" s="191">
        <v>5381.2567479999998</v>
      </c>
      <c r="K6" s="191">
        <v>5698.750016</v>
      </c>
      <c r="L6" s="191">
        <v>5845.8592269999999</v>
      </c>
      <c r="M6" s="191">
        <v>5906.3719359999996</v>
      </c>
      <c r="Q6" s="53"/>
      <c r="R6" s="60"/>
      <c r="S6" s="61"/>
      <c r="T6" s="54"/>
      <c r="U6" s="54"/>
    </row>
    <row r="7" spans="1:21" x14ac:dyDescent="0.25">
      <c r="A7" s="197" t="s">
        <v>99</v>
      </c>
      <c r="B7" s="198"/>
      <c r="C7" s="198"/>
      <c r="D7" s="198"/>
      <c r="E7" s="198"/>
      <c r="F7" s="198"/>
      <c r="G7" s="198"/>
      <c r="H7" s="198"/>
      <c r="I7" s="198"/>
      <c r="J7" s="198"/>
      <c r="K7" s="192"/>
      <c r="L7" s="199">
        <v>5762.8592269999999</v>
      </c>
      <c r="M7" s="199">
        <v>5788.3719359999996</v>
      </c>
      <c r="Q7" s="63"/>
      <c r="R7" s="64"/>
      <c r="S7" s="61"/>
      <c r="T7" s="54"/>
      <c r="U7" s="54"/>
    </row>
    <row r="8" spans="1:21" x14ac:dyDescent="0.25">
      <c r="A8" s="150" t="s">
        <v>123</v>
      </c>
      <c r="Q8" s="53"/>
      <c r="R8" s="65"/>
      <c r="S8" s="65"/>
      <c r="T8" s="54"/>
      <c r="U8" s="54"/>
    </row>
    <row r="9" spans="1:21" x14ac:dyDescent="0.25">
      <c r="A9" s="150" t="s">
        <v>238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3" sqref="A13:G13"/>
    </sheetView>
  </sheetViews>
  <sheetFormatPr baseColWidth="10" defaultRowHeight="15" x14ac:dyDescent="0.25"/>
  <cols>
    <col min="1" max="1" width="31.42578125" customWidth="1"/>
    <col min="2" max="2" width="13" customWidth="1"/>
    <col min="3" max="3" width="15" customWidth="1"/>
    <col min="4" max="4" width="12.42578125" customWidth="1"/>
    <col min="5" max="5" width="10.7109375" customWidth="1"/>
    <col min="7" max="7" width="9.7109375" customWidth="1"/>
  </cols>
  <sheetData>
    <row r="1" spans="1:7" x14ac:dyDescent="0.25">
      <c r="A1" s="71" t="s">
        <v>179</v>
      </c>
    </row>
    <row r="2" spans="1:7" ht="14.45" x14ac:dyDescent="0.3">
      <c r="A2" s="71"/>
    </row>
    <row r="3" spans="1:7" ht="45" x14ac:dyDescent="0.25">
      <c r="A3" s="3" t="s">
        <v>0</v>
      </c>
      <c r="B3" s="120" t="s">
        <v>145</v>
      </c>
      <c r="C3" s="120" t="s">
        <v>146</v>
      </c>
      <c r="D3" s="120" t="s">
        <v>2</v>
      </c>
      <c r="E3" s="121" t="s">
        <v>3</v>
      </c>
      <c r="F3" s="120" t="s">
        <v>4</v>
      </c>
      <c r="G3" s="121" t="s">
        <v>5</v>
      </c>
    </row>
    <row r="4" spans="1:7" ht="14.45" x14ac:dyDescent="0.3">
      <c r="A4" s="122" t="s">
        <v>6</v>
      </c>
      <c r="B4" s="123">
        <v>18188</v>
      </c>
      <c r="C4" s="124">
        <v>15609</v>
      </c>
      <c r="D4" s="125">
        <v>20683.1455113333</v>
      </c>
      <c r="E4" s="126">
        <f>D4/$D$10*100</f>
        <v>95.993949890801559</v>
      </c>
      <c r="F4" s="123">
        <v>5738.044398</v>
      </c>
      <c r="G4" s="126">
        <f>F4/$F$10*100</f>
        <v>97.150068776163181</v>
      </c>
    </row>
    <row r="5" spans="1:7" ht="20.45" customHeight="1" x14ac:dyDescent="0.3">
      <c r="A5" s="127" t="s">
        <v>148</v>
      </c>
      <c r="B5" s="128">
        <v>15309</v>
      </c>
      <c r="C5" s="129">
        <v>12802</v>
      </c>
      <c r="D5" s="128">
        <v>19828.196219333298</v>
      </c>
      <c r="E5" s="130">
        <f t="shared" ref="E5:E10" si="0">D5/$D$10*100</f>
        <v>92.025986727246277</v>
      </c>
      <c r="F5" s="131">
        <v>5481.2771650000004</v>
      </c>
      <c r="G5" s="130">
        <f t="shared" ref="G5:G10" si="1">F5/$F$10*100</f>
        <v>92.802776804335679</v>
      </c>
    </row>
    <row r="6" spans="1:7" ht="14.45" x14ac:dyDescent="0.3">
      <c r="A6" s="132" t="s">
        <v>7</v>
      </c>
      <c r="B6" s="133">
        <v>5110</v>
      </c>
      <c r="C6" s="134">
        <v>4931</v>
      </c>
      <c r="D6" s="133">
        <v>591.09293100000002</v>
      </c>
      <c r="E6" s="135">
        <f t="shared" si="0"/>
        <v>2.7433615050539433</v>
      </c>
      <c r="F6" s="133">
        <v>118.136223</v>
      </c>
      <c r="G6" s="135">
        <f t="shared" si="1"/>
        <v>2.0001487254797903</v>
      </c>
    </row>
    <row r="7" spans="1:7" ht="18" customHeight="1" x14ac:dyDescent="0.3">
      <c r="A7" s="127" t="s">
        <v>149</v>
      </c>
      <c r="B7" s="131">
        <v>2334</v>
      </c>
      <c r="C7" s="129">
        <v>2235</v>
      </c>
      <c r="D7" s="131">
        <v>265.91971100000001</v>
      </c>
      <c r="E7" s="130">
        <f t="shared" si="0"/>
        <v>1.2341780121753303</v>
      </c>
      <c r="F7" s="131">
        <v>53.19791</v>
      </c>
      <c r="G7" s="130">
        <f t="shared" si="1"/>
        <v>0.90068675959522249</v>
      </c>
    </row>
    <row r="8" spans="1:7" ht="14.45" x14ac:dyDescent="0.3">
      <c r="A8" s="132" t="s">
        <v>8</v>
      </c>
      <c r="B8" s="133">
        <v>1135</v>
      </c>
      <c r="C8" s="134">
        <v>1070</v>
      </c>
      <c r="D8" s="133">
        <v>272.06268899999998</v>
      </c>
      <c r="E8" s="135">
        <f t="shared" si="0"/>
        <v>1.2626886041444856</v>
      </c>
      <c r="F8" s="133">
        <v>50.191315000000003</v>
      </c>
      <c r="G8" s="135">
        <f t="shared" si="1"/>
        <v>0.84978249835704223</v>
      </c>
    </row>
    <row r="9" spans="1:7" ht="18.600000000000001" customHeight="1" x14ac:dyDescent="0.25">
      <c r="A9" s="127" t="s">
        <v>150</v>
      </c>
      <c r="B9" s="131">
        <v>976</v>
      </c>
      <c r="C9" s="129">
        <v>910</v>
      </c>
      <c r="D9" s="131">
        <v>229.35136399999999</v>
      </c>
      <c r="E9" s="130">
        <f t="shared" si="0"/>
        <v>1.0644581759161906</v>
      </c>
      <c r="F9" s="131">
        <v>43.180377</v>
      </c>
      <c r="G9" s="130">
        <f t="shared" si="1"/>
        <v>0.73108123680479309</v>
      </c>
    </row>
    <row r="10" spans="1:7" ht="28.9" customHeight="1" x14ac:dyDescent="0.25">
      <c r="A10" s="260" t="s">
        <v>239</v>
      </c>
      <c r="B10" s="256" t="s">
        <v>240</v>
      </c>
      <c r="C10" s="256" t="s">
        <v>241</v>
      </c>
      <c r="D10" s="257">
        <v>21546.301131333301</v>
      </c>
      <c r="E10" s="258">
        <f t="shared" si="0"/>
        <v>100</v>
      </c>
      <c r="F10" s="259">
        <v>5906.3719359999996</v>
      </c>
      <c r="G10" s="258">
        <f t="shared" si="1"/>
        <v>100</v>
      </c>
    </row>
    <row r="11" spans="1:7" s="172" customFormat="1" x14ac:dyDescent="0.25">
      <c r="A11" s="150" t="s">
        <v>123</v>
      </c>
      <c r="B11" s="168"/>
      <c r="C11" s="168"/>
      <c r="D11" s="169"/>
      <c r="E11" s="170"/>
      <c r="F11" s="171"/>
      <c r="G11" s="170"/>
    </row>
    <row r="12" spans="1:7" ht="54.75" customHeight="1" x14ac:dyDescent="0.25">
      <c r="A12" s="246" t="s">
        <v>144</v>
      </c>
      <c r="B12" s="246"/>
      <c r="C12" s="246"/>
      <c r="D12" s="246"/>
      <c r="E12" s="246"/>
      <c r="F12" s="246"/>
      <c r="G12" s="246"/>
    </row>
    <row r="13" spans="1:7" ht="42" customHeight="1" x14ac:dyDescent="0.25">
      <c r="A13" s="246" t="s">
        <v>147</v>
      </c>
      <c r="B13" s="246"/>
      <c r="C13" s="246"/>
      <c r="D13" s="246"/>
      <c r="E13" s="246"/>
      <c r="F13" s="246"/>
      <c r="G13" s="246"/>
    </row>
    <row r="14" spans="1:7" ht="27.75" customHeight="1" x14ac:dyDescent="0.25">
      <c r="A14" s="246" t="s">
        <v>151</v>
      </c>
      <c r="B14" s="246"/>
      <c r="C14" s="246"/>
      <c r="D14" s="246"/>
      <c r="E14" s="246"/>
      <c r="F14" s="246"/>
      <c r="G14" s="246"/>
    </row>
    <row r="15" spans="1:7" ht="27.6" customHeight="1" x14ac:dyDescent="0.25">
      <c r="A15" s="244" t="s">
        <v>242</v>
      </c>
      <c r="B15" s="245"/>
      <c r="C15" s="245"/>
      <c r="D15" s="245"/>
      <c r="E15" s="245"/>
      <c r="F15" s="245"/>
      <c r="G15" s="245"/>
    </row>
  </sheetData>
  <mergeCells count="4">
    <mergeCell ref="A15:G15"/>
    <mergeCell ref="A12:G12"/>
    <mergeCell ref="A13:G13"/>
    <mergeCell ref="A14:G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workbookViewId="0">
      <selection activeCell="B69" sqref="B69"/>
    </sheetView>
  </sheetViews>
  <sheetFormatPr baseColWidth="10" defaultColWidth="8.85546875" defaultRowHeight="15" x14ac:dyDescent="0.25"/>
  <cols>
    <col min="1" max="1" width="25.85546875" customWidth="1"/>
    <col min="2" max="2" width="17.85546875" customWidth="1"/>
    <col min="3" max="3" width="14.85546875" customWidth="1"/>
    <col min="4" max="4" width="17.5703125" customWidth="1"/>
    <col min="5" max="5" width="16.140625" customWidth="1"/>
    <col min="6" max="6" width="18.5703125" customWidth="1"/>
    <col min="7" max="7" width="8" customWidth="1"/>
    <col min="8" max="8" width="11.7109375" bestFit="1" customWidth="1"/>
    <col min="11" max="11" width="12.85546875" bestFit="1" customWidth="1"/>
    <col min="12" max="12" width="11.5703125" customWidth="1"/>
  </cols>
  <sheetData>
    <row r="1" spans="1:9" x14ac:dyDescent="0.25">
      <c r="A1" s="71" t="s">
        <v>176</v>
      </c>
    </row>
    <row r="2" spans="1:9" ht="14.45" x14ac:dyDescent="0.3">
      <c r="A2" s="71"/>
    </row>
    <row r="3" spans="1:9" s="4" customFormat="1" ht="60" x14ac:dyDescent="0.25">
      <c r="A3" s="3" t="s">
        <v>181</v>
      </c>
      <c r="B3" s="3" t="s">
        <v>118</v>
      </c>
      <c r="C3" s="119" t="s">
        <v>14</v>
      </c>
      <c r="D3" s="3" t="s">
        <v>119</v>
      </c>
      <c r="E3" s="119" t="s">
        <v>3</v>
      </c>
      <c r="F3" s="3" t="s">
        <v>120</v>
      </c>
      <c r="G3" s="119" t="s">
        <v>5</v>
      </c>
      <c r="H3" s="3" t="s">
        <v>136</v>
      </c>
      <c r="I3" s="3" t="s">
        <v>11</v>
      </c>
    </row>
    <row r="4" spans="1:9" ht="22.5" customHeight="1" x14ac:dyDescent="0.25">
      <c r="A4" s="105" t="s">
        <v>15</v>
      </c>
      <c r="B4" s="106">
        <v>6250</v>
      </c>
      <c r="C4" s="107">
        <v>0.40041001986033697</v>
      </c>
      <c r="D4" s="106">
        <v>1014.6643350000001</v>
      </c>
      <c r="E4" s="107">
        <v>4.9057544677815791E-2</v>
      </c>
      <c r="F4" s="106">
        <v>300.672099</v>
      </c>
      <c r="G4" s="107">
        <v>5.2399751229669729E-2</v>
      </c>
      <c r="H4" s="106">
        <v>48.107535839999997</v>
      </c>
      <c r="I4" s="108">
        <v>0.29632666550756415</v>
      </c>
    </row>
    <row r="5" spans="1:9" x14ac:dyDescent="0.25">
      <c r="A5" s="105" t="s">
        <v>16</v>
      </c>
      <c r="B5" s="106">
        <v>5302</v>
      </c>
      <c r="C5" s="107">
        <v>0.33967582804792107</v>
      </c>
      <c r="D5" s="106">
        <v>2278.3434950000001</v>
      </c>
      <c r="E5" s="107">
        <v>0.11015459393019217</v>
      </c>
      <c r="F5" s="106">
        <v>683.04813100000001</v>
      </c>
      <c r="G5" s="107">
        <v>0.11903848831111816</v>
      </c>
      <c r="H5" s="106">
        <v>128.82839136175028</v>
      </c>
      <c r="I5" s="108">
        <v>0.29980032971279424</v>
      </c>
    </row>
    <row r="6" spans="1:9" x14ac:dyDescent="0.25">
      <c r="A6" s="105" t="s">
        <v>17</v>
      </c>
      <c r="B6" s="106">
        <v>1385</v>
      </c>
      <c r="C6" s="107">
        <v>8.8730860401050674E-2</v>
      </c>
      <c r="D6" s="106">
        <v>1109.4673620000001</v>
      </c>
      <c r="E6" s="107">
        <v>5.3641133133839211E-2</v>
      </c>
      <c r="F6" s="106">
        <v>332.997905</v>
      </c>
      <c r="G6" s="107">
        <v>5.8033344098220412E-2</v>
      </c>
      <c r="H6" s="106">
        <v>240.43170036101083</v>
      </c>
      <c r="I6" s="108">
        <v>0.30014213703386072</v>
      </c>
    </row>
    <row r="7" spans="1:9" x14ac:dyDescent="0.25">
      <c r="A7" s="105" t="s">
        <v>18</v>
      </c>
      <c r="B7" s="106">
        <v>1290</v>
      </c>
      <c r="C7" s="107">
        <v>8.2644628099173556E-2</v>
      </c>
      <c r="D7" s="106">
        <v>1560.0526476666664</v>
      </c>
      <c r="E7" s="107">
        <v>7.5426276279487336E-2</v>
      </c>
      <c r="F7" s="106">
        <v>464.12034299999999</v>
      </c>
      <c r="G7" s="107">
        <v>8.0884759825450209E-2</v>
      </c>
      <c r="H7" s="106">
        <v>359.78321162790701</v>
      </c>
      <c r="I7" s="108">
        <v>0.29750300010334507</v>
      </c>
    </row>
    <row r="8" spans="1:9" x14ac:dyDescent="0.25">
      <c r="A8" s="109" t="s">
        <v>19</v>
      </c>
      <c r="B8" s="110">
        <v>14227</v>
      </c>
      <c r="C8" s="111">
        <v>0.91146133640848226</v>
      </c>
      <c r="D8" s="110">
        <v>5962.5278396666663</v>
      </c>
      <c r="E8" s="111">
        <v>0.28827954802133449</v>
      </c>
      <c r="F8" s="110">
        <v>1780.8384779999999</v>
      </c>
      <c r="G8" s="112">
        <v>0.31035634346445851</v>
      </c>
      <c r="H8" s="110">
        <v>125.17315512757433</v>
      </c>
      <c r="I8" s="113">
        <v>0.29867172546393633</v>
      </c>
    </row>
    <row r="9" spans="1:9" x14ac:dyDescent="0.25">
      <c r="A9" s="156" t="s">
        <v>116</v>
      </c>
      <c r="B9" s="157">
        <v>12187</v>
      </c>
      <c r="C9" s="158">
        <f>B9/B16</f>
        <v>0.78076750592606825</v>
      </c>
      <c r="D9" s="157">
        <v>4744.0197260000004</v>
      </c>
      <c r="E9" s="158">
        <f>D9/D16</f>
        <v>0.22936645315387422</v>
      </c>
      <c r="F9" s="157">
        <v>1417.334625</v>
      </c>
      <c r="G9" s="159">
        <f>F9/F16</f>
        <v>0.247006562984074</v>
      </c>
      <c r="H9" s="157">
        <f>F9/B9*1000</f>
        <v>116.29889431361286</v>
      </c>
      <c r="I9" s="160">
        <f>F9/D9</f>
        <v>0.29876238018829854</v>
      </c>
    </row>
    <row r="10" spans="1:9" ht="14.45" x14ac:dyDescent="0.3">
      <c r="A10" s="156" t="s">
        <v>234</v>
      </c>
      <c r="B10" s="157">
        <v>10146</v>
      </c>
      <c r="C10" s="158">
        <f>B10/B16</f>
        <v>0.65000960984047662</v>
      </c>
      <c r="D10" s="157">
        <v>3609.1762199999998</v>
      </c>
      <c r="E10" s="158">
        <f>D10/D16</f>
        <v>0.17449842036949126</v>
      </c>
      <c r="F10" s="157">
        <v>1082.9677079999999</v>
      </c>
      <c r="G10" s="158">
        <f>F10/F16</f>
        <v>0.1887346337678163</v>
      </c>
      <c r="H10" s="157">
        <f>F10/B10*1000</f>
        <v>106.73839030159668</v>
      </c>
      <c r="I10" s="160">
        <f>F10/D10</f>
        <v>0.30005952660299862</v>
      </c>
    </row>
    <row r="11" spans="1:9" ht="24" customHeight="1" x14ac:dyDescent="0.25">
      <c r="A11" s="105" t="s">
        <v>20</v>
      </c>
      <c r="B11" s="106">
        <v>584</v>
      </c>
      <c r="C11" s="107">
        <v>3.7414312255749885E-2</v>
      </c>
      <c r="D11" s="106">
        <v>1127.1682269999999</v>
      </c>
      <c r="E11" s="107">
        <v>5.4496944209108229E-2</v>
      </c>
      <c r="F11" s="106">
        <v>339.475212</v>
      </c>
      <c r="G11" s="107">
        <v>5.9162179386120534E-2</v>
      </c>
      <c r="H11" s="106">
        <v>581.29317123287672</v>
      </c>
      <c r="I11" s="108">
        <v>0.30117528499142127</v>
      </c>
    </row>
    <row r="12" spans="1:9" x14ac:dyDescent="0.25">
      <c r="A12" s="105" t="s">
        <v>21</v>
      </c>
      <c r="B12" s="106">
        <v>573</v>
      </c>
      <c r="C12" s="107">
        <v>3.6709590620795693E-2</v>
      </c>
      <c r="D12" s="106">
        <v>2993.5297300000002</v>
      </c>
      <c r="E12" s="107">
        <v>0.14473280809051481</v>
      </c>
      <c r="F12" s="106">
        <v>899.40972199999999</v>
      </c>
      <c r="G12" s="107">
        <v>0.15674499178038601</v>
      </c>
      <c r="H12" s="106">
        <v>1569.6504746945898</v>
      </c>
      <c r="I12" s="108">
        <v>0.30045124088345032</v>
      </c>
    </row>
    <row r="13" spans="1:9" x14ac:dyDescent="0.25">
      <c r="A13" s="105" t="s">
        <v>22</v>
      </c>
      <c r="B13" s="106">
        <v>130</v>
      </c>
      <c r="C13" s="107">
        <v>8.3285284130950096E-3</v>
      </c>
      <c r="D13" s="106">
        <v>2667.6415666666667</v>
      </c>
      <c r="E13" s="107">
        <v>0.12897658942663881</v>
      </c>
      <c r="F13" s="106">
        <v>794.64321199999995</v>
      </c>
      <c r="G13" s="107">
        <v>0.1384867660272851</v>
      </c>
      <c r="H13" s="106">
        <v>6112.6400923076926</v>
      </c>
      <c r="I13" s="108">
        <v>0.29788230245375169</v>
      </c>
    </row>
    <row r="14" spans="1:9" x14ac:dyDescent="0.25">
      <c r="A14" s="109" t="s">
        <v>23</v>
      </c>
      <c r="B14" s="110">
        <v>1287</v>
      </c>
      <c r="C14" s="111">
        <v>8.2452431289640596E-2</v>
      </c>
      <c r="D14" s="110">
        <v>6788.3395236666656</v>
      </c>
      <c r="E14" s="111">
        <v>0.32820634172626179</v>
      </c>
      <c r="F14" s="110">
        <v>2033.5281460000001</v>
      </c>
      <c r="G14" s="112">
        <v>0.35439393719379164</v>
      </c>
      <c r="H14" s="110">
        <v>1580.0529494949496</v>
      </c>
      <c r="I14" s="113">
        <v>0.29956193836657224</v>
      </c>
    </row>
    <row r="15" spans="1:9" ht="24" customHeight="1" x14ac:dyDescent="0.3">
      <c r="A15" s="161" t="s">
        <v>24</v>
      </c>
      <c r="B15" s="162">
        <v>95</v>
      </c>
      <c r="C15" s="163">
        <v>6.0862323018771218E-3</v>
      </c>
      <c r="D15" s="162">
        <v>7932.2781480000003</v>
      </c>
      <c r="E15" s="163">
        <v>0.38351411025240373</v>
      </c>
      <c r="F15" s="162">
        <v>1923.677774</v>
      </c>
      <c r="G15" s="163">
        <v>0.33524971934174985</v>
      </c>
      <c r="H15" s="162">
        <v>20249.239726315787</v>
      </c>
      <c r="I15" s="164">
        <v>0.24251264745236212</v>
      </c>
    </row>
    <row r="16" spans="1:9" ht="24.75" customHeight="1" x14ac:dyDescent="0.25">
      <c r="A16" s="114" t="s">
        <v>13</v>
      </c>
      <c r="B16" s="115">
        <v>15609</v>
      </c>
      <c r="C16" s="116">
        <v>1</v>
      </c>
      <c r="D16" s="115">
        <v>20683.145511333332</v>
      </c>
      <c r="E16" s="116">
        <v>1</v>
      </c>
      <c r="F16" s="115">
        <v>5738.044398</v>
      </c>
      <c r="G16" s="117">
        <v>100</v>
      </c>
      <c r="H16" s="115">
        <v>367.61127541802807</v>
      </c>
      <c r="I16" s="118">
        <v>0.27742610014786379</v>
      </c>
    </row>
    <row r="17" spans="1:12" x14ac:dyDescent="0.25">
      <c r="A17" s="150" t="s">
        <v>123</v>
      </c>
    </row>
    <row r="18" spans="1:12" x14ac:dyDescent="0.25">
      <c r="A18" s="151" t="s">
        <v>122</v>
      </c>
    </row>
    <row r="19" spans="1:12" x14ac:dyDescent="0.25">
      <c r="A19" s="151" t="s">
        <v>182</v>
      </c>
      <c r="B19" s="70"/>
      <c r="D19" s="70"/>
    </row>
    <row r="20" spans="1:12" x14ac:dyDescent="0.25">
      <c r="A20" s="151" t="s">
        <v>235</v>
      </c>
      <c r="B20" s="70"/>
      <c r="D20" s="70"/>
    </row>
    <row r="21" spans="1:12" x14ac:dyDescent="0.25">
      <c r="A21" s="71" t="s">
        <v>177</v>
      </c>
    </row>
    <row r="23" spans="1:12" ht="60" x14ac:dyDescent="0.25">
      <c r="A23" s="3" t="s">
        <v>181</v>
      </c>
      <c r="B23" s="3" t="s">
        <v>124</v>
      </c>
      <c r="C23" s="119" t="s">
        <v>14</v>
      </c>
      <c r="D23" s="3" t="s">
        <v>125</v>
      </c>
      <c r="E23" s="119" t="s">
        <v>3</v>
      </c>
      <c r="F23" s="3" t="s">
        <v>126</v>
      </c>
      <c r="G23" s="119" t="s">
        <v>5</v>
      </c>
      <c r="H23" s="3" t="s">
        <v>136</v>
      </c>
      <c r="I23" s="3" t="s">
        <v>11</v>
      </c>
    </row>
    <row r="24" spans="1:12" x14ac:dyDescent="0.25">
      <c r="A24" s="105" t="s">
        <v>15</v>
      </c>
      <c r="B24" s="64">
        <v>2235</v>
      </c>
      <c r="C24" s="2">
        <f>B24/$B$28</f>
        <v>0.45325491786655853</v>
      </c>
      <c r="D24" s="62">
        <v>181.114328</v>
      </c>
      <c r="E24" s="2">
        <f>D24/$D$28</f>
        <v>0.30640584331400167</v>
      </c>
      <c r="F24" s="62">
        <v>36.256199000000002</v>
      </c>
      <c r="G24" s="2">
        <f>F24/$F$28</f>
        <v>0.30690162660778481</v>
      </c>
      <c r="H24" s="165">
        <f>F24*1000/B24</f>
        <v>16.2220129753915</v>
      </c>
      <c r="I24" s="2">
        <f>F24/D24</f>
        <v>0.20018404617883132</v>
      </c>
      <c r="L24" s="1"/>
    </row>
    <row r="25" spans="1:12" x14ac:dyDescent="0.25">
      <c r="A25" s="105" t="s">
        <v>16</v>
      </c>
      <c r="B25" s="64">
        <v>2051</v>
      </c>
      <c r="C25" s="2">
        <f>B25/$B$28</f>
        <v>0.41593997160819307</v>
      </c>
      <c r="D25" s="62">
        <v>290.16110900000001</v>
      </c>
      <c r="E25" s="2">
        <f>D25/$D$28</f>
        <v>0.49088915428088581</v>
      </c>
      <c r="F25" s="62">
        <v>57.937430999999997</v>
      </c>
      <c r="G25" s="2">
        <f>F25/$F$28</f>
        <v>0.4904290109224162</v>
      </c>
      <c r="H25" s="165">
        <f t="shared" ref="H25:H28" si="0">F25*1000/B25</f>
        <v>28.248381764992686</v>
      </c>
      <c r="I25" s="2">
        <f t="shared" ref="I25:I27" si="1">F25/D25</f>
        <v>0.19967331666077964</v>
      </c>
      <c r="L25" s="1"/>
    </row>
    <row r="26" spans="1:12" x14ac:dyDescent="0.25">
      <c r="A26" s="105" t="s">
        <v>17</v>
      </c>
      <c r="B26" s="64">
        <v>418</v>
      </c>
      <c r="C26" s="2">
        <f>B26/$B$28</f>
        <v>8.4769823565199756E-2</v>
      </c>
      <c r="D26" s="62">
        <v>75.425265999999993</v>
      </c>
      <c r="E26" s="2">
        <f>D26/$D$28</f>
        <v>0.12760305874813446</v>
      </c>
      <c r="F26" s="62">
        <v>15.077204</v>
      </c>
      <c r="G26" s="2">
        <f>F26/$F$28</f>
        <v>0.12762558017450754</v>
      </c>
      <c r="H26" s="165">
        <f t="shared" si="0"/>
        <v>36.069866028708134</v>
      </c>
      <c r="I26" s="2">
        <f t="shared" si="1"/>
        <v>0.19989593407598988</v>
      </c>
      <c r="L26" s="1"/>
    </row>
    <row r="27" spans="1:12" x14ac:dyDescent="0.25">
      <c r="A27" s="105" t="s">
        <v>18</v>
      </c>
      <c r="B27" s="1">
        <v>227</v>
      </c>
      <c r="C27" s="2">
        <f>B27/$B$28</f>
        <v>4.6035286960048674E-2</v>
      </c>
      <c r="D27" s="62">
        <v>44.392228000000003</v>
      </c>
      <c r="E27" s="2">
        <f>D27/$D$28</f>
        <v>7.5101943656978032E-2</v>
      </c>
      <c r="F27" s="62">
        <v>8.8653890000000004</v>
      </c>
      <c r="G27" s="2">
        <f>F27/$F$28</f>
        <v>7.5043782295291434E-2</v>
      </c>
      <c r="H27" s="165">
        <f t="shared" si="0"/>
        <v>39.054577092511018</v>
      </c>
      <c r="I27" s="2">
        <f t="shared" si="1"/>
        <v>0.19970588094834979</v>
      </c>
      <c r="K27" s="214"/>
      <c r="L27" s="1"/>
    </row>
    <row r="28" spans="1:12" x14ac:dyDescent="0.25">
      <c r="A28" s="114" t="s">
        <v>13</v>
      </c>
      <c r="B28" s="115">
        <v>4931</v>
      </c>
      <c r="C28" s="166">
        <f>B28/$B$28</f>
        <v>1</v>
      </c>
      <c r="D28" s="115">
        <v>591.09293100000002</v>
      </c>
      <c r="E28" s="166">
        <f>D28/$D$28</f>
        <v>1</v>
      </c>
      <c r="F28" s="115">
        <v>118.136223</v>
      </c>
      <c r="G28" s="166">
        <f>F28/$F$28</f>
        <v>1</v>
      </c>
      <c r="H28" s="115">
        <f t="shared" si="0"/>
        <v>23.957863110930845</v>
      </c>
      <c r="I28" s="166">
        <f>F28/D28</f>
        <v>0.19986065947386536</v>
      </c>
      <c r="L28" s="1"/>
    </row>
    <row r="29" spans="1:12" x14ac:dyDescent="0.25">
      <c r="A29" s="150" t="s">
        <v>123</v>
      </c>
    </row>
    <row r="30" spans="1:12" x14ac:dyDescent="0.25">
      <c r="A30" s="151" t="s">
        <v>127</v>
      </c>
      <c r="D30" s="62"/>
      <c r="F30" s="62"/>
    </row>
    <row r="31" spans="1:12" x14ac:dyDescent="0.25">
      <c r="A31" s="151" t="s">
        <v>182</v>
      </c>
      <c r="D31" s="62"/>
      <c r="F31" s="62"/>
    </row>
    <row r="32" spans="1:12" ht="14.45" x14ac:dyDescent="0.3">
      <c r="A32" s="151"/>
      <c r="D32" s="62"/>
      <c r="F32" s="62"/>
    </row>
    <row r="33" spans="1:9" x14ac:dyDescent="0.25">
      <c r="A33" s="71" t="s">
        <v>178</v>
      </c>
      <c r="D33" s="62"/>
      <c r="F33" s="62"/>
    </row>
    <row r="34" spans="1:9" ht="14.45" x14ac:dyDescent="0.3">
      <c r="A34" s="71"/>
      <c r="D34" s="62"/>
      <c r="F34" s="62"/>
    </row>
    <row r="35" spans="1:9" ht="60" x14ac:dyDescent="0.25">
      <c r="A35" s="3" t="s">
        <v>181</v>
      </c>
      <c r="B35" s="3" t="s">
        <v>133</v>
      </c>
      <c r="C35" s="119" t="s">
        <v>14</v>
      </c>
      <c r="D35" s="3" t="s">
        <v>134</v>
      </c>
      <c r="E35" s="119" t="s">
        <v>3</v>
      </c>
      <c r="F35" s="3" t="s">
        <v>138</v>
      </c>
      <c r="G35" s="119" t="s">
        <v>5</v>
      </c>
      <c r="H35" s="3" t="s">
        <v>10</v>
      </c>
      <c r="I35" s="3" t="s">
        <v>11</v>
      </c>
    </row>
    <row r="36" spans="1:9" x14ac:dyDescent="0.25">
      <c r="A36" s="105" t="s">
        <v>15</v>
      </c>
      <c r="B36" s="167">
        <v>496</v>
      </c>
      <c r="C36" s="2">
        <f>B36/B$44</f>
        <v>0.46355140186915889</v>
      </c>
      <c r="D36" s="62">
        <v>51.614201999999999</v>
      </c>
      <c r="E36" s="2">
        <f>D36/D$44</f>
        <v>0.18971437130800395</v>
      </c>
      <c r="F36" s="62">
        <v>14.523116999999999</v>
      </c>
      <c r="G36" s="2">
        <f>F36/F$44</f>
        <v>0.28935518027371865</v>
      </c>
      <c r="H36" s="1">
        <v>29.280477822580643</v>
      </c>
      <c r="I36" s="2">
        <f>F36/D36</f>
        <v>0.28137831134151797</v>
      </c>
    </row>
    <row r="37" spans="1:9" x14ac:dyDescent="0.25">
      <c r="A37" s="105" t="s">
        <v>16</v>
      </c>
      <c r="B37" s="167">
        <v>430</v>
      </c>
      <c r="C37" s="2">
        <f t="shared" ref="C37:C43" si="2">B37/B$44</f>
        <v>0.40186915887850466</v>
      </c>
      <c r="D37" s="62">
        <v>109.97268099999999</v>
      </c>
      <c r="E37" s="2">
        <f t="shared" ref="E37:E44" si="3">D37/D$44</f>
        <v>0.40421816532144916</v>
      </c>
      <c r="F37" s="62">
        <v>22.599606999999999</v>
      </c>
      <c r="G37" s="2">
        <f t="shared" ref="G37:G44" si="4">F37/F$44</f>
        <v>0.4502692746743136</v>
      </c>
      <c r="H37" s="1">
        <v>52.557225581395343</v>
      </c>
      <c r="I37" s="2">
        <f t="shared" ref="I37:I44" si="5">F37/D37</f>
        <v>0.20550201008557753</v>
      </c>
    </row>
    <row r="38" spans="1:9" x14ac:dyDescent="0.25">
      <c r="A38" s="105" t="s">
        <v>17</v>
      </c>
      <c r="B38" s="167">
        <v>69</v>
      </c>
      <c r="C38" s="2">
        <f t="shared" si="2"/>
        <v>6.4485981308411211E-2</v>
      </c>
      <c r="D38" s="62">
        <v>25.081168000000002</v>
      </c>
      <c r="E38" s="2">
        <f t="shared" si="3"/>
        <v>9.2188929294894986E-2</v>
      </c>
      <c r="F38" s="62">
        <v>4.7411859999999999</v>
      </c>
      <c r="G38" s="2">
        <f t="shared" si="4"/>
        <v>9.4462278981931422E-2</v>
      </c>
      <c r="H38" s="1">
        <v>68.712840579710146</v>
      </c>
      <c r="I38" s="2">
        <f t="shared" si="5"/>
        <v>0.18903370050389995</v>
      </c>
    </row>
    <row r="39" spans="1:9" x14ac:dyDescent="0.25">
      <c r="A39" s="105" t="s">
        <v>18</v>
      </c>
      <c r="B39" s="167">
        <v>47</v>
      </c>
      <c r="C39" s="2">
        <f t="shared" si="2"/>
        <v>4.3925233644859812E-2</v>
      </c>
      <c r="D39" s="62">
        <v>31.508506000000001</v>
      </c>
      <c r="E39" s="2">
        <f t="shared" si="3"/>
        <v>0.11581340357920231</v>
      </c>
      <c r="F39" s="62">
        <v>4.6920659999999996</v>
      </c>
      <c r="G39" s="2">
        <f t="shared" si="4"/>
        <v>9.3483623610977298E-2</v>
      </c>
      <c r="H39" s="1">
        <v>99.8311914893617</v>
      </c>
      <c r="I39" s="2">
        <f t="shared" si="5"/>
        <v>0.14891426461159407</v>
      </c>
    </row>
    <row r="40" spans="1:9" x14ac:dyDescent="0.25">
      <c r="A40" s="109" t="s">
        <v>233</v>
      </c>
      <c r="B40" s="110">
        <f>B36+B37+B38+B39</f>
        <v>1042</v>
      </c>
      <c r="C40" s="236">
        <f t="shared" ref="C40:G40" si="6">C36+C37+C38+C39</f>
        <v>0.97383177570093449</v>
      </c>
      <c r="D40" s="110">
        <f t="shared" si="6"/>
        <v>218.176557</v>
      </c>
      <c r="E40" s="236">
        <f t="shared" si="6"/>
        <v>0.80193486950355042</v>
      </c>
      <c r="F40" s="110">
        <f t="shared" si="6"/>
        <v>46.555975999999994</v>
      </c>
      <c r="G40" s="236">
        <f t="shared" si="6"/>
        <v>0.92757035754094086</v>
      </c>
      <c r="H40" s="110">
        <f>F40/B40*1000</f>
        <v>44.679439539347399</v>
      </c>
      <c r="I40" s="236">
        <f>F40/D40</f>
        <v>0.2133867022202573</v>
      </c>
    </row>
    <row r="41" spans="1:9" ht="14.45" x14ac:dyDescent="0.3">
      <c r="A41" s="156" t="s">
        <v>229</v>
      </c>
      <c r="B41" s="157">
        <v>716</v>
      </c>
      <c r="C41" s="158">
        <f>B41/B44</f>
        <v>0.66915887850467293</v>
      </c>
      <c r="D41" s="157">
        <v>133.255911</v>
      </c>
      <c r="E41" s="158">
        <f>D41/D44</f>
        <v>0.48979855153898005</v>
      </c>
      <c r="F41" s="157">
        <v>31.607652999999999</v>
      </c>
      <c r="G41" s="158">
        <f>F41/F44</f>
        <v>0.62974347255097818</v>
      </c>
      <c r="H41" s="157">
        <f>F41/B41*1000</f>
        <v>44.144766759776537</v>
      </c>
      <c r="I41" s="160">
        <f>F41/D41</f>
        <v>0.23719512900257009</v>
      </c>
    </row>
    <row r="42" spans="1:9" x14ac:dyDescent="0.25">
      <c r="A42" s="105" t="s">
        <v>20</v>
      </c>
      <c r="B42" s="167">
        <v>19</v>
      </c>
      <c r="C42" s="2">
        <f t="shared" si="2"/>
        <v>1.7757009345794394E-2</v>
      </c>
      <c r="D42" s="62">
        <v>22.241955999999998</v>
      </c>
      <c r="E42" s="2">
        <f t="shared" si="3"/>
        <v>8.1753055083565687E-2</v>
      </c>
      <c r="F42" s="62">
        <v>2.1227230000000001</v>
      </c>
      <c r="G42" s="2">
        <f t="shared" si="4"/>
        <v>4.2292635688066751E-2</v>
      </c>
      <c r="H42" s="1">
        <v>111.72226315789473</v>
      </c>
      <c r="I42" s="2">
        <f t="shared" si="5"/>
        <v>9.5437784338751511E-2</v>
      </c>
    </row>
    <row r="43" spans="1:9" ht="14.45" x14ac:dyDescent="0.3">
      <c r="A43" s="105" t="s">
        <v>135</v>
      </c>
      <c r="B43" s="70">
        <v>9</v>
      </c>
      <c r="C43" s="2">
        <f t="shared" si="2"/>
        <v>8.4112149532710283E-3</v>
      </c>
      <c r="D43" s="62">
        <v>31.644176000000002</v>
      </c>
      <c r="E43" s="2">
        <f t="shared" si="3"/>
        <v>0.11631207541288399</v>
      </c>
      <c r="F43" s="62">
        <v>1.512616</v>
      </c>
      <c r="G43" s="2">
        <f t="shared" si="4"/>
        <v>3.013700677099215E-2</v>
      </c>
      <c r="H43" s="1">
        <v>168.06844444444442</v>
      </c>
      <c r="I43" s="2">
        <f t="shared" si="5"/>
        <v>4.7800770669459043E-2</v>
      </c>
    </row>
    <row r="44" spans="1:9" x14ac:dyDescent="0.25">
      <c r="A44" s="114" t="s">
        <v>13</v>
      </c>
      <c r="B44" s="114">
        <v>1070</v>
      </c>
      <c r="C44" s="166">
        <f>B44/B$44</f>
        <v>1</v>
      </c>
      <c r="D44" s="115">
        <v>272.06268899999998</v>
      </c>
      <c r="E44" s="166">
        <f t="shared" si="3"/>
        <v>1</v>
      </c>
      <c r="F44" s="115">
        <v>50.191315000000003</v>
      </c>
      <c r="G44" s="166">
        <f t="shared" si="4"/>
        <v>1</v>
      </c>
      <c r="H44" s="115">
        <v>46.907771028037388</v>
      </c>
      <c r="I44" s="166">
        <f t="shared" si="5"/>
        <v>0.18448437448179456</v>
      </c>
    </row>
    <row r="45" spans="1:9" x14ac:dyDescent="0.25">
      <c r="A45" s="150" t="s">
        <v>123</v>
      </c>
    </row>
    <row r="46" spans="1:9" x14ac:dyDescent="0.25">
      <c r="A46" s="151" t="s">
        <v>137</v>
      </c>
      <c r="B46" s="70"/>
      <c r="D46" s="70"/>
      <c r="F46" s="70"/>
    </row>
    <row r="47" spans="1:9" x14ac:dyDescent="0.25">
      <c r="A47" s="151" t="s">
        <v>182</v>
      </c>
    </row>
    <row r="48" spans="1:9" x14ac:dyDescent="0.25">
      <c r="D48" s="62"/>
      <c r="F48" s="62"/>
    </row>
    <row r="49" spans="1:9" x14ac:dyDescent="0.25">
      <c r="D49" s="62"/>
      <c r="F49" s="62"/>
    </row>
    <row r="50" spans="1:9" x14ac:dyDescent="0.25">
      <c r="A50" s="71" t="s">
        <v>236</v>
      </c>
      <c r="B50" s="217"/>
      <c r="D50" s="62"/>
      <c r="F50" s="62"/>
    </row>
    <row r="51" spans="1:9" x14ac:dyDescent="0.25">
      <c r="A51" s="217"/>
      <c r="B51" s="217"/>
      <c r="D51" s="62"/>
      <c r="F51" s="216"/>
    </row>
    <row r="52" spans="1:9" ht="75" x14ac:dyDescent="0.25">
      <c r="A52" s="3" t="s">
        <v>181</v>
      </c>
      <c r="B52" s="3" t="s">
        <v>230</v>
      </c>
      <c r="C52" s="119" t="s">
        <v>14</v>
      </c>
      <c r="D52" s="3" t="s">
        <v>231</v>
      </c>
      <c r="E52" s="119" t="s">
        <v>3</v>
      </c>
      <c r="F52" s="3" t="s">
        <v>232</v>
      </c>
      <c r="G52" s="119" t="s">
        <v>5</v>
      </c>
    </row>
    <row r="53" spans="1:9" x14ac:dyDescent="0.25">
      <c r="A53" s="218" t="s">
        <v>222</v>
      </c>
      <c r="B53" s="219">
        <v>6710</v>
      </c>
      <c r="C53" s="2">
        <f>B53/$B$64</f>
        <v>0.40575678780915525</v>
      </c>
      <c r="D53" s="62">
        <v>1066.2785370000001</v>
      </c>
      <c r="E53" s="2">
        <v>5.0883700453190392E-2</v>
      </c>
      <c r="F53" s="216">
        <v>315.19521600000002</v>
      </c>
      <c r="G53" s="225">
        <f t="shared" ref="G53:G63" si="7">F53/$F$64</f>
        <v>5.4454454108026754E-2</v>
      </c>
    </row>
    <row r="54" spans="1:9" x14ac:dyDescent="0.25">
      <c r="A54" s="218" t="s">
        <v>223</v>
      </c>
      <c r="B54" s="219">
        <v>5672</v>
      </c>
      <c r="C54" s="2">
        <f>B54/$B$64</f>
        <v>0.34298845014210561</v>
      </c>
      <c r="D54" s="62">
        <v>2388.3161760000003</v>
      </c>
      <c r="E54" s="2">
        <v>0.11397243841089633</v>
      </c>
      <c r="F54" s="216">
        <v>705.647738</v>
      </c>
      <c r="G54" s="225">
        <f t="shared" si="7"/>
        <v>0.12191067762067138</v>
      </c>
    </row>
    <row r="55" spans="1:9" x14ac:dyDescent="0.25">
      <c r="A55" s="218" t="s">
        <v>227</v>
      </c>
      <c r="B55" s="219">
        <v>1437</v>
      </c>
      <c r="C55" s="2">
        <f>B55/$B$64</f>
        <v>8.6896051278950226E-2</v>
      </c>
      <c r="D55" s="62">
        <v>1134.54853</v>
      </c>
      <c r="E55" s="2">
        <v>5.4141601417348501E-2</v>
      </c>
      <c r="F55" s="216">
        <v>337.73909100000003</v>
      </c>
      <c r="G55" s="225">
        <f t="shared" si="7"/>
        <v>5.8349228978609155E-2</v>
      </c>
    </row>
    <row r="56" spans="1:9" x14ac:dyDescent="0.25">
      <c r="A56" s="218" t="s">
        <v>224</v>
      </c>
      <c r="B56" s="219">
        <v>1320</v>
      </c>
      <c r="C56" s="2">
        <f>B56/$B$64</f>
        <v>7.9821007437866603E-2</v>
      </c>
      <c r="D56" s="62">
        <v>1591.5611536666663</v>
      </c>
      <c r="E56" s="2">
        <v>7.5950624706336706E-2</v>
      </c>
      <c r="F56" s="216">
        <v>468.812409</v>
      </c>
      <c r="G56" s="225">
        <f t="shared" si="7"/>
        <v>8.0994007888634853E-2</v>
      </c>
    </row>
    <row r="57" spans="1:9" s="55" customFormat="1" x14ac:dyDescent="0.25">
      <c r="A57" s="222" t="s">
        <v>12</v>
      </c>
      <c r="B57" s="223">
        <f>SUM(B53:B56)</f>
        <v>15139</v>
      </c>
      <c r="C57" s="224">
        <f>SUM(C53:C56)</f>
        <v>0.91546229666807777</v>
      </c>
      <c r="D57" s="221">
        <v>6180.704396666667</v>
      </c>
      <c r="E57" s="2">
        <v>0.29494836498777194</v>
      </c>
      <c r="F57" s="221">
        <v>1827.3944540000002</v>
      </c>
      <c r="G57" s="237">
        <f t="shared" si="7"/>
        <v>0.3157083685959422</v>
      </c>
    </row>
    <row r="58" spans="1:9" s="230" customFormat="1" x14ac:dyDescent="0.25">
      <c r="A58" s="226" t="s">
        <v>116</v>
      </c>
      <c r="B58" s="227">
        <v>12981</v>
      </c>
      <c r="C58" s="228">
        <v>0.78496704359920177</v>
      </c>
      <c r="D58" s="229">
        <v>4896.585462</v>
      </c>
      <c r="E58" s="234">
        <v>0.2336691392034039</v>
      </c>
      <c r="F58" s="233">
        <v>1454.0730820000001</v>
      </c>
      <c r="G58" s="235">
        <v>0.25121179476748789</v>
      </c>
    </row>
    <row r="59" spans="1:9" s="67" customFormat="1" x14ac:dyDescent="0.25">
      <c r="A59" s="231" t="s">
        <v>229</v>
      </c>
      <c r="B59" s="227">
        <v>10781</v>
      </c>
      <c r="C59" s="228">
        <f>B59/B64</f>
        <v>0.65193203120275744</v>
      </c>
      <c r="D59" s="232">
        <v>3742.432131</v>
      </c>
      <c r="E59" s="228">
        <v>0.17859198034312396</v>
      </c>
      <c r="F59" s="232">
        <v>1114.5753609999999</v>
      </c>
      <c r="G59" s="228">
        <f>F59/F64</f>
        <v>0.19255873745720761</v>
      </c>
    </row>
    <row r="60" spans="1:9" x14ac:dyDescent="0.25">
      <c r="A60" s="218" t="s">
        <v>226</v>
      </c>
      <c r="B60" s="219">
        <v>595</v>
      </c>
      <c r="C60" s="2">
        <f>B60/$B$64</f>
        <v>3.597992380722017E-2</v>
      </c>
      <c r="D60" s="62">
        <v>1147.4359480000001</v>
      </c>
      <c r="E60" s="2">
        <v>5.4756599745057553E-2</v>
      </c>
      <c r="F60" s="62">
        <v>341.59793500000001</v>
      </c>
      <c r="G60" s="238">
        <f t="shared" si="7"/>
        <v>5.9015899133615678E-2</v>
      </c>
    </row>
    <row r="61" spans="1:9" x14ac:dyDescent="0.25">
      <c r="A61" s="218" t="s">
        <v>228</v>
      </c>
      <c r="B61" s="219">
        <v>575</v>
      </c>
      <c r="C61" s="2">
        <f>B61/$B$64</f>
        <v>3.4770514603616132E-2</v>
      </c>
      <c r="D61" s="62">
        <v>3007.6514649999999</v>
      </c>
      <c r="E61" s="2">
        <v>0.1435276345740224</v>
      </c>
      <c r="F61" s="62">
        <v>899.81178399999999</v>
      </c>
      <c r="G61" s="238">
        <f t="shared" si="7"/>
        <v>0.15545527663620909</v>
      </c>
    </row>
    <row r="62" spans="1:9" x14ac:dyDescent="0.25">
      <c r="A62" s="218" t="s">
        <v>225</v>
      </c>
      <c r="B62" s="219">
        <v>132</v>
      </c>
      <c r="C62" s="2">
        <f>B62/$B$64</f>
        <v>7.9821007437866597E-3</v>
      </c>
      <c r="D62" s="62">
        <v>2671.6550866666666</v>
      </c>
      <c r="E62" s="2">
        <v>0.12749360737080001</v>
      </c>
      <c r="F62" s="62">
        <v>795.65376600000002</v>
      </c>
      <c r="G62" s="238">
        <f t="shared" si="7"/>
        <v>0.13746049840593283</v>
      </c>
    </row>
    <row r="63" spans="1:9" x14ac:dyDescent="0.25">
      <c r="A63" s="218" t="s">
        <v>221</v>
      </c>
      <c r="B63" s="219">
        <v>96</v>
      </c>
      <c r="C63" s="2">
        <f>B63/$B$64</f>
        <v>5.8051641772993894E-3</v>
      </c>
      <c r="D63" s="62">
        <v>7943.612451</v>
      </c>
      <c r="E63" s="2">
        <v>0.37907580659941342</v>
      </c>
      <c r="F63" s="62">
        <v>1923.7777739999999</v>
      </c>
      <c r="G63" s="238">
        <f t="shared" si="7"/>
        <v>0.33235995722830025</v>
      </c>
    </row>
    <row r="64" spans="1:9" x14ac:dyDescent="0.25">
      <c r="A64" s="114" t="s">
        <v>13</v>
      </c>
      <c r="B64" s="114">
        <v>16537</v>
      </c>
      <c r="C64" s="166"/>
      <c r="D64" s="115">
        <f>D16+D44</f>
        <v>20955.208200333331</v>
      </c>
      <c r="E64" s="166">
        <f t="shared" ref="E64" si="8">D64/$D$64</f>
        <v>1</v>
      </c>
      <c r="F64" s="115">
        <f>F16+F44</f>
        <v>5788.235713</v>
      </c>
      <c r="G64" s="166">
        <f>F64/$F$64</f>
        <v>1</v>
      </c>
      <c r="H64" s="115"/>
      <c r="I64" s="166"/>
    </row>
    <row r="65" spans="1:2" x14ac:dyDescent="0.25">
      <c r="A65" s="150" t="s">
        <v>123</v>
      </c>
    </row>
    <row r="66" spans="1:2" x14ac:dyDescent="0.25">
      <c r="A66" s="151" t="s">
        <v>137</v>
      </c>
    </row>
    <row r="67" spans="1:2" x14ac:dyDescent="0.25">
      <c r="A67" s="151" t="s">
        <v>182</v>
      </c>
    </row>
    <row r="69" spans="1:2" x14ac:dyDescent="0.25">
      <c r="B69" s="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J6" sqref="J6"/>
    </sheetView>
  </sheetViews>
  <sheetFormatPr baseColWidth="10" defaultRowHeight="15" x14ac:dyDescent="0.25"/>
  <cols>
    <col min="1" max="1" width="39.28515625" customWidth="1"/>
  </cols>
  <sheetData>
    <row r="2" spans="1:8" x14ac:dyDescent="0.25">
      <c r="A2" s="71" t="s">
        <v>175</v>
      </c>
    </row>
    <row r="3" spans="1:8" thickBot="1" x14ac:dyDescent="0.35">
      <c r="A3" s="71"/>
    </row>
    <row r="4" spans="1:8" ht="14.45" customHeight="1" x14ac:dyDescent="0.25">
      <c r="A4" s="136"/>
      <c r="B4" s="249" t="s">
        <v>1</v>
      </c>
      <c r="C4" s="247" t="s">
        <v>65</v>
      </c>
      <c r="D4" s="251" t="s">
        <v>9</v>
      </c>
      <c r="E4" s="251" t="s">
        <v>66</v>
      </c>
      <c r="F4" s="247" t="s">
        <v>9</v>
      </c>
      <c r="G4" s="247" t="s">
        <v>67</v>
      </c>
      <c r="H4" s="247" t="s">
        <v>68</v>
      </c>
    </row>
    <row r="5" spans="1:8" ht="32.25" customHeight="1" thickBot="1" x14ac:dyDescent="0.3">
      <c r="A5" s="137" t="s">
        <v>64</v>
      </c>
      <c r="B5" s="250"/>
      <c r="C5" s="248"/>
      <c r="D5" s="252"/>
      <c r="E5" s="252"/>
      <c r="F5" s="248"/>
      <c r="G5" s="248"/>
      <c r="H5" s="248"/>
    </row>
    <row r="6" spans="1:8" x14ac:dyDescent="0.25">
      <c r="A6" s="80" t="s">
        <v>117</v>
      </c>
      <c r="B6" s="81">
        <v>15584</v>
      </c>
      <c r="C6" s="82">
        <v>13797</v>
      </c>
      <c r="D6" s="83">
        <v>66.7</v>
      </c>
      <c r="E6" s="84">
        <v>4137</v>
      </c>
      <c r="F6" s="83">
        <v>72.099999999999994</v>
      </c>
      <c r="G6" s="85">
        <v>0.26500000000000001</v>
      </c>
      <c r="H6" s="86">
        <v>0.3</v>
      </c>
    </row>
    <row r="7" spans="1:8" ht="15.75" thickBot="1" x14ac:dyDescent="0.3">
      <c r="A7" s="20" t="s">
        <v>69</v>
      </c>
      <c r="B7" s="21" t="s">
        <v>183</v>
      </c>
      <c r="C7" s="22">
        <v>6887</v>
      </c>
      <c r="D7" s="75">
        <v>33.299999999999997</v>
      </c>
      <c r="E7" s="22">
        <v>1601</v>
      </c>
      <c r="F7" s="74">
        <v>27.9</v>
      </c>
      <c r="G7" s="23">
        <v>64.06</v>
      </c>
      <c r="H7" s="76">
        <v>0.23</v>
      </c>
    </row>
    <row r="8" spans="1:8" thickBot="1" x14ac:dyDescent="0.35">
      <c r="A8" s="78" t="s">
        <v>63</v>
      </c>
      <c r="B8" s="79">
        <v>15609</v>
      </c>
      <c r="C8" s="79">
        <v>20683</v>
      </c>
      <c r="D8" s="77">
        <v>100</v>
      </c>
      <c r="E8" s="79">
        <v>5738</v>
      </c>
      <c r="F8" s="77">
        <v>100</v>
      </c>
      <c r="G8" s="77">
        <v>0.36499999999999999</v>
      </c>
      <c r="H8" s="77">
        <v>0.28000000000000003</v>
      </c>
    </row>
    <row r="9" spans="1:8" x14ac:dyDescent="0.25">
      <c r="A9" s="152" t="s">
        <v>123</v>
      </c>
    </row>
    <row r="10" spans="1:8" x14ac:dyDescent="0.25">
      <c r="A10" s="151" t="s">
        <v>122</v>
      </c>
    </row>
    <row r="11" spans="1:8" x14ac:dyDescent="0.25">
      <c r="A11" s="153" t="s">
        <v>184</v>
      </c>
    </row>
  </sheetData>
  <mergeCells count="7">
    <mergeCell ref="H4:H5"/>
    <mergeCell ref="B4:B5"/>
    <mergeCell ref="C4:C5"/>
    <mergeCell ref="D4:D5"/>
    <mergeCell ref="E4:E5"/>
    <mergeCell ref="F4:F5"/>
    <mergeCell ref="G4: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5"/>
  <sheetViews>
    <sheetView workbookViewId="0">
      <selection activeCell="J16" sqref="J16"/>
    </sheetView>
  </sheetViews>
  <sheetFormatPr baseColWidth="10" defaultRowHeight="15" x14ac:dyDescent="0.25"/>
  <cols>
    <col min="1" max="1" width="29.28515625" customWidth="1"/>
    <col min="6" max="6" width="13" customWidth="1"/>
  </cols>
  <sheetData>
    <row r="2" spans="1:8" x14ac:dyDescent="0.25">
      <c r="A2" s="71" t="s">
        <v>188</v>
      </c>
    </row>
    <row r="3" spans="1:8" ht="14.45" x14ac:dyDescent="0.3">
      <c r="A3" s="72"/>
    </row>
    <row r="4" spans="1:8" ht="62.25" customHeight="1" x14ac:dyDescent="0.25">
      <c r="A4" s="87" t="s">
        <v>187</v>
      </c>
      <c r="B4" s="262" t="s">
        <v>25</v>
      </c>
      <c r="C4" s="262" t="s">
        <v>26</v>
      </c>
      <c r="D4" s="262" t="s">
        <v>27</v>
      </c>
      <c r="E4" s="262" t="s">
        <v>129</v>
      </c>
      <c r="F4" s="262" t="s">
        <v>243</v>
      </c>
      <c r="G4" s="262" t="s">
        <v>28</v>
      </c>
    </row>
    <row r="5" spans="1:8" ht="14.45" x14ac:dyDescent="0.3">
      <c r="A5" s="88" t="s">
        <v>29</v>
      </c>
      <c r="B5" s="89">
        <v>0.6201618533137605</v>
      </c>
      <c r="C5" s="89">
        <v>0.59231945416627096</v>
      </c>
      <c r="D5" s="90">
        <v>3393.2604730000007</v>
      </c>
      <c r="E5" s="91">
        <v>0.92282198623407252</v>
      </c>
      <c r="F5" s="90">
        <v>46.317649000000003</v>
      </c>
      <c r="G5" s="91">
        <v>0.30091628669150922</v>
      </c>
      <c r="H5" s="220"/>
    </row>
    <row r="6" spans="1:8" x14ac:dyDescent="0.25">
      <c r="A6" s="92" t="s">
        <v>30</v>
      </c>
      <c r="B6" s="93">
        <v>0.14453763763166039</v>
      </c>
      <c r="C6" s="94">
        <v>0.15298982846250786</v>
      </c>
      <c r="D6" s="95">
        <v>876.44316600000002</v>
      </c>
      <c r="E6" s="94">
        <v>2.3917883004260796E-3</v>
      </c>
      <c r="F6" s="95">
        <v>0.120047</v>
      </c>
      <c r="G6" s="94">
        <v>8.6508669465105756E-2</v>
      </c>
      <c r="H6" s="220"/>
    </row>
    <row r="7" spans="1:8" ht="14.45" x14ac:dyDescent="0.3">
      <c r="A7" s="96" t="s">
        <v>31</v>
      </c>
      <c r="B7" s="97">
        <v>0.13151558772864069</v>
      </c>
      <c r="C7" s="98">
        <v>0.11471934588832204</v>
      </c>
      <c r="D7" s="99">
        <v>657.200467</v>
      </c>
      <c r="E7" s="97">
        <v>0</v>
      </c>
      <c r="F7" s="99">
        <v>0</v>
      </c>
      <c r="G7" s="97">
        <v>6.0526415509894824E-3</v>
      </c>
      <c r="H7" s="220"/>
    </row>
    <row r="8" spans="1:8" x14ac:dyDescent="0.25">
      <c r="A8" s="92" t="s">
        <v>32</v>
      </c>
      <c r="B8" s="94">
        <v>7.1162980514423504E-2</v>
      </c>
      <c r="C8" s="94">
        <v>6.2609665930523348E-2</v>
      </c>
      <c r="D8" s="95">
        <v>358.67622299999999</v>
      </c>
      <c r="E8" s="94">
        <v>0</v>
      </c>
      <c r="F8" s="95">
        <v>0</v>
      </c>
      <c r="G8" s="94">
        <v>6.2149152090935278E-3</v>
      </c>
      <c r="H8" s="220"/>
    </row>
    <row r="9" spans="1:8" ht="14.45" x14ac:dyDescent="0.3">
      <c r="A9" s="96" t="s">
        <v>33</v>
      </c>
      <c r="B9" s="97">
        <v>7.8110824106262952E-2</v>
      </c>
      <c r="C9" s="97">
        <v>5.6450757117627148E-2</v>
      </c>
      <c r="D9" s="99">
        <v>323.39326599999998</v>
      </c>
      <c r="E9" s="97">
        <v>0</v>
      </c>
      <c r="F9" s="99">
        <v>0</v>
      </c>
      <c r="G9" s="97">
        <v>1.7394226153937997E-2</v>
      </c>
      <c r="H9" s="220"/>
    </row>
    <row r="10" spans="1:8" ht="14.45" x14ac:dyDescent="0.3">
      <c r="A10" s="92" t="s">
        <v>34</v>
      </c>
      <c r="B10" s="94">
        <v>5.1495030599498982E-2</v>
      </c>
      <c r="C10" s="94">
        <v>5.5470161388593731E-2</v>
      </c>
      <c r="D10" s="95">
        <v>317.77566100000001</v>
      </c>
      <c r="E10" s="94">
        <v>5.156370180777292E-3</v>
      </c>
      <c r="F10" s="95">
        <v>0.25880500000000001</v>
      </c>
      <c r="G10" s="94">
        <v>2.7277032189153665E-2</v>
      </c>
      <c r="H10" s="220"/>
    </row>
    <row r="11" spans="1:8" x14ac:dyDescent="0.25">
      <c r="A11" s="96" t="s">
        <v>35</v>
      </c>
      <c r="B11" s="97">
        <v>3.3229466634563207E-2</v>
      </c>
      <c r="C11" s="97">
        <v>3.5748391940603849E-2</v>
      </c>
      <c r="D11" s="99">
        <v>204.794228</v>
      </c>
      <c r="E11" s="97">
        <v>8.0149125401476323E-3</v>
      </c>
      <c r="F11" s="99">
        <v>0.402279</v>
      </c>
      <c r="G11" s="97">
        <v>6.6718215271445988E-2</v>
      </c>
      <c r="H11" s="220"/>
    </row>
    <row r="12" spans="1:8" x14ac:dyDescent="0.25">
      <c r="A12" s="92" t="s">
        <v>36</v>
      </c>
      <c r="B12" s="94">
        <v>2.6859396589150018E-2</v>
      </c>
      <c r="C12" s="94">
        <v>2.9113859012675269E-2</v>
      </c>
      <c r="D12" s="95">
        <v>166.786531</v>
      </c>
      <c r="E12" s="94">
        <v>6.4216289212585881E-4</v>
      </c>
      <c r="F12" s="95">
        <v>3.2231000000000003E-2</v>
      </c>
      <c r="G12" s="94">
        <v>3.0689645864826295E-2</v>
      </c>
      <c r="H12" s="220"/>
    </row>
    <row r="13" spans="1:8" x14ac:dyDescent="0.25">
      <c r="A13" s="96" t="s">
        <v>37</v>
      </c>
      <c r="B13" s="97">
        <v>2.99269185463511E-2</v>
      </c>
      <c r="C13" s="97">
        <v>2.7449080523507603E-2</v>
      </c>
      <c r="D13" s="99">
        <v>157.249402</v>
      </c>
      <c r="E13" s="97">
        <v>0</v>
      </c>
      <c r="F13" s="99">
        <v>0</v>
      </c>
      <c r="G13" s="97">
        <v>1.8540349461045693E-3</v>
      </c>
      <c r="H13" s="220"/>
    </row>
    <row r="14" spans="1:8" ht="14.45" x14ac:dyDescent="0.3">
      <c r="A14" s="92" t="s">
        <v>38</v>
      </c>
      <c r="B14" s="94">
        <v>4.1644846985581822E-3</v>
      </c>
      <c r="C14" s="94">
        <v>4.5140373977798597E-3</v>
      </c>
      <c r="D14" s="95">
        <v>25.859870999999998</v>
      </c>
      <c r="E14" s="94">
        <v>0.89736044971126971</v>
      </c>
      <c r="F14" s="95">
        <v>45.039701000000001</v>
      </c>
      <c r="G14" s="94">
        <v>9.0777519606846779E-3</v>
      </c>
      <c r="H14" s="220"/>
    </row>
    <row r="15" spans="1:8" x14ac:dyDescent="0.25">
      <c r="A15" s="100" t="s">
        <v>39</v>
      </c>
      <c r="B15" s="97">
        <v>4.9159526264651511E-2</v>
      </c>
      <c r="C15" s="97">
        <v>5.325432650413009E-2</v>
      </c>
      <c r="D15" s="99">
        <v>305.08165800000006</v>
      </c>
      <c r="E15" s="97">
        <v>9.2563026093259362E-3</v>
      </c>
      <c r="F15" s="99">
        <v>0.46458600000000005</v>
      </c>
      <c r="G15" s="97">
        <v>4.9129154080167235E-2</v>
      </c>
      <c r="H15" s="220"/>
    </row>
    <row r="16" spans="1:8" ht="14.45" x14ac:dyDescent="0.3">
      <c r="A16" s="101" t="s">
        <v>40</v>
      </c>
      <c r="B16" s="102">
        <v>0.35786131498281559</v>
      </c>
      <c r="C16" s="102">
        <v>0.38387680347215092</v>
      </c>
      <c r="D16" s="103">
        <v>2199.1409779999999</v>
      </c>
      <c r="E16" s="102">
        <v>7.7178013765927422E-2</v>
      </c>
      <c r="F16" s="103">
        <v>3.8736659999999996</v>
      </c>
      <c r="G16" s="102">
        <v>0.68557583631134822</v>
      </c>
      <c r="H16" s="220"/>
    </row>
    <row r="17" spans="1:8" ht="14.45" x14ac:dyDescent="0.3">
      <c r="A17" s="96" t="s">
        <v>41</v>
      </c>
      <c r="B17" s="97">
        <v>0.11199457353963536</v>
      </c>
      <c r="C17" s="97">
        <v>0.1213039186813521</v>
      </c>
      <c r="D17" s="99">
        <v>694.92195400000003</v>
      </c>
      <c r="E17" s="97">
        <v>1.0672962045325969E-3</v>
      </c>
      <c r="F17" s="99">
        <v>5.3569000000000006E-2</v>
      </c>
      <c r="G17" s="97">
        <v>0.35899382748145026</v>
      </c>
      <c r="H17" s="220"/>
    </row>
    <row r="18" spans="1:8" ht="14.45" x14ac:dyDescent="0.3">
      <c r="A18" s="92" t="s">
        <v>42</v>
      </c>
      <c r="B18" s="94">
        <v>0.1076363344627693</v>
      </c>
      <c r="C18" s="93">
        <v>0.11539931395484976</v>
      </c>
      <c r="D18" s="95">
        <v>661.09584600000005</v>
      </c>
      <c r="E18" s="94">
        <v>4.5180525754306301E-3</v>
      </c>
      <c r="F18" s="95">
        <v>0.22676700000000002</v>
      </c>
      <c r="G18" s="94">
        <v>0.11131171395998925</v>
      </c>
      <c r="H18" s="220"/>
    </row>
    <row r="19" spans="1:8" ht="14.45" x14ac:dyDescent="0.3">
      <c r="A19" s="96" t="s">
        <v>185</v>
      </c>
      <c r="B19" s="97">
        <v>4.7051605108456476E-2</v>
      </c>
      <c r="C19" s="97">
        <v>5.0970037629165056E-2</v>
      </c>
      <c r="D19" s="99">
        <v>291.995498</v>
      </c>
      <c r="E19" s="97">
        <v>5.5119177491165551E-2</v>
      </c>
      <c r="F19" s="99">
        <v>2.7665039999999999</v>
      </c>
      <c r="G19" s="97">
        <v>7.6948514788482095E-2</v>
      </c>
      <c r="H19" s="220"/>
    </row>
    <row r="20" spans="1:8" ht="14.45" x14ac:dyDescent="0.3">
      <c r="A20" s="92" t="s">
        <v>43</v>
      </c>
      <c r="B20" s="94">
        <v>1.9099499531323175E-2</v>
      </c>
      <c r="C20" s="94">
        <v>2.0687330704228235E-2</v>
      </c>
      <c r="D20" s="95">
        <v>118.51290899999999</v>
      </c>
      <c r="E20" s="94">
        <v>1.7113917019309019E-3</v>
      </c>
      <c r="F20" s="95">
        <v>8.5897000000000015E-2</v>
      </c>
      <c r="G20" s="94">
        <v>5.998177629238903E-2</v>
      </c>
      <c r="H20" s="220"/>
    </row>
    <row r="21" spans="1:8" ht="14.45" x14ac:dyDescent="0.3">
      <c r="A21" s="96" t="s">
        <v>44</v>
      </c>
      <c r="B21" s="97">
        <v>1.7972827527433288E-2</v>
      </c>
      <c r="C21" s="97">
        <v>1.9457589939102918E-2</v>
      </c>
      <c r="D21" s="99">
        <v>111.46801000000001</v>
      </c>
      <c r="E21" s="97">
        <v>2.1119191637039198E-6</v>
      </c>
      <c r="F21" s="99">
        <v>1.0600000000000002E-4</v>
      </c>
      <c r="G21" s="97">
        <v>4.7074596223873697E-3</v>
      </c>
      <c r="H21" s="220"/>
    </row>
    <row r="22" spans="1:8" ht="14.45" x14ac:dyDescent="0.3">
      <c r="A22" s="92" t="s">
        <v>45</v>
      </c>
      <c r="B22" s="94">
        <v>1.5248372279441336E-2</v>
      </c>
      <c r="C22" s="94">
        <v>1.6412710246673966E-2</v>
      </c>
      <c r="D22" s="95">
        <v>94.024602000000002</v>
      </c>
      <c r="E22" s="94">
        <v>2.5738715951156093E-3</v>
      </c>
      <c r="F22" s="95">
        <v>0.12918600000000002</v>
      </c>
      <c r="G22" s="94">
        <v>3.0156729420973442E-3</v>
      </c>
      <c r="H22" s="220"/>
    </row>
    <row r="23" spans="1:8" ht="14.45" x14ac:dyDescent="0.3">
      <c r="A23" s="96" t="s">
        <v>46</v>
      </c>
      <c r="B23" s="97">
        <v>1.2364342641203719E-2</v>
      </c>
      <c r="C23" s="97">
        <v>1.0947734807710625E-2</v>
      </c>
      <c r="D23" s="99">
        <v>62.717027999999999</v>
      </c>
      <c r="E23" s="97">
        <v>1.0259344669491127E-3</v>
      </c>
      <c r="F23" s="99">
        <v>5.1493000000000004E-2</v>
      </c>
      <c r="G23" s="97">
        <v>7.3533615806754384E-3</v>
      </c>
      <c r="H23" s="220"/>
    </row>
    <row r="24" spans="1:8" ht="14.45" x14ac:dyDescent="0.3">
      <c r="A24" s="92" t="s">
        <v>47</v>
      </c>
      <c r="B24" s="94">
        <v>2.6493759892552971E-2</v>
      </c>
      <c r="C24" s="94">
        <v>2.8698167509068277E-2</v>
      </c>
      <c r="D24" s="95">
        <v>164.40513099999998</v>
      </c>
      <c r="E24" s="94">
        <v>1.1160177811639324E-2</v>
      </c>
      <c r="F24" s="95">
        <v>0.56014399999999998</v>
      </c>
      <c r="G24" s="94">
        <v>6.3263509643877294E-2</v>
      </c>
      <c r="H24" s="220"/>
    </row>
    <row r="25" spans="1:8" ht="14.45" x14ac:dyDescent="0.3">
      <c r="A25" s="104" t="s">
        <v>48</v>
      </c>
      <c r="B25" s="89">
        <v>2.1950679201634279E-2</v>
      </c>
      <c r="C25" s="89">
        <v>2.3775416024655542E-2</v>
      </c>
      <c r="D25" s="99">
        <v>136.20383200000001</v>
      </c>
      <c r="E25" s="89">
        <v>0</v>
      </c>
      <c r="F25" s="99">
        <v>0</v>
      </c>
      <c r="G25" s="89">
        <v>1.3507876997142716E-2</v>
      </c>
      <c r="H25" s="220"/>
    </row>
    <row r="26" spans="1:8" ht="14.45" x14ac:dyDescent="0.3">
      <c r="A26" s="92" t="s">
        <v>49</v>
      </c>
      <c r="B26" s="94">
        <v>1.4603582121224876E-2</v>
      </c>
      <c r="C26" s="94">
        <v>1.5817432821735023E-2</v>
      </c>
      <c r="D26" s="95">
        <v>90.614395999999999</v>
      </c>
      <c r="E26" s="94">
        <v>0</v>
      </c>
      <c r="F26" s="95">
        <v>0</v>
      </c>
      <c r="G26" s="94">
        <v>1.1481208338817714E-3</v>
      </c>
    </row>
    <row r="27" spans="1:8" ht="14.45" x14ac:dyDescent="0.3">
      <c r="A27" s="96" t="s">
        <v>50</v>
      </c>
      <c r="B27" s="97">
        <v>7.3470970804094043E-3</v>
      </c>
      <c r="C27" s="97">
        <v>7.957983202920519E-3</v>
      </c>
      <c r="D27" s="99">
        <v>45.589435999999999</v>
      </c>
      <c r="E27" s="97">
        <v>0</v>
      </c>
      <c r="F27" s="99">
        <v>0</v>
      </c>
      <c r="G27" s="97">
        <v>1.2359756163260944E-2</v>
      </c>
    </row>
    <row r="28" spans="1:8" ht="14.45" x14ac:dyDescent="0.3">
      <c r="F28" s="261"/>
    </row>
    <row r="29" spans="1:8" x14ac:dyDescent="0.25">
      <c r="A29" s="155" t="s">
        <v>123</v>
      </c>
    </row>
    <row r="30" spans="1:8" x14ac:dyDescent="0.25">
      <c r="A30" s="151" t="s">
        <v>128</v>
      </c>
    </row>
    <row r="31" spans="1:8" x14ac:dyDescent="0.25">
      <c r="A31" s="154" t="s">
        <v>192</v>
      </c>
    </row>
    <row r="32" spans="1:8" ht="24.6" customHeight="1" x14ac:dyDescent="0.25">
      <c r="A32" s="154" t="s">
        <v>191</v>
      </c>
    </row>
    <row r="33" spans="1:1" ht="24.6" customHeight="1" x14ac:dyDescent="0.25">
      <c r="A33" s="154" t="s">
        <v>189</v>
      </c>
    </row>
    <row r="34" spans="1:1" ht="24.6" customHeight="1" x14ac:dyDescent="0.25">
      <c r="A34" s="154" t="s">
        <v>190</v>
      </c>
    </row>
    <row r="35" spans="1:1" x14ac:dyDescent="0.25">
      <c r="A35" s="154" t="s">
        <v>186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2" sqref="A22"/>
    </sheetView>
  </sheetViews>
  <sheetFormatPr baseColWidth="10" defaultRowHeight="15" x14ac:dyDescent="0.25"/>
  <cols>
    <col min="1" max="1" width="48.85546875" customWidth="1"/>
  </cols>
  <sheetData>
    <row r="1" spans="1:2" x14ac:dyDescent="0.25">
      <c r="A1" s="71" t="s">
        <v>174</v>
      </c>
    </row>
    <row r="2" spans="1:2" thickBot="1" x14ac:dyDescent="0.35">
      <c r="A2" s="71"/>
    </row>
    <row r="3" spans="1:2" ht="15.75" thickBot="1" x14ac:dyDescent="0.3">
      <c r="A3" s="5" t="s">
        <v>52</v>
      </c>
      <c r="B3" s="6" t="s">
        <v>53</v>
      </c>
    </row>
    <row r="4" spans="1:2" x14ac:dyDescent="0.25">
      <c r="A4" s="7" t="s">
        <v>54</v>
      </c>
      <c r="B4" s="8">
        <v>49</v>
      </c>
    </row>
    <row r="5" spans="1:2" x14ac:dyDescent="0.3">
      <c r="A5" s="9" t="s">
        <v>193</v>
      </c>
      <c r="B5" s="10">
        <v>0.8</v>
      </c>
    </row>
    <row r="6" spans="1:2" ht="14.45" x14ac:dyDescent="0.3">
      <c r="A6" s="7" t="s">
        <v>55</v>
      </c>
      <c r="B6" s="8">
        <v>28.9</v>
      </c>
    </row>
    <row r="7" spans="1:2" x14ac:dyDescent="0.25">
      <c r="A7" s="11" t="s">
        <v>56</v>
      </c>
      <c r="B7" s="12">
        <v>12.8</v>
      </c>
    </row>
    <row r="8" spans="1:2" x14ac:dyDescent="0.25">
      <c r="A8" s="13" t="s">
        <v>57</v>
      </c>
      <c r="B8" s="14">
        <v>8.1999999999999993</v>
      </c>
    </row>
    <row r="9" spans="1:2" x14ac:dyDescent="0.25">
      <c r="A9" s="9" t="s">
        <v>194</v>
      </c>
      <c r="B9" s="10">
        <v>4.5999999999999996</v>
      </c>
    </row>
    <row r="10" spans="1:2" ht="14.45" x14ac:dyDescent="0.3">
      <c r="A10" s="7" t="s">
        <v>58</v>
      </c>
      <c r="B10" s="8">
        <v>5.4</v>
      </c>
    </row>
    <row r="11" spans="1:2" x14ac:dyDescent="0.25">
      <c r="A11" s="11" t="s">
        <v>59</v>
      </c>
      <c r="B11" s="12">
        <v>3.1</v>
      </c>
    </row>
    <row r="12" spans="1:2" ht="14.45" x14ac:dyDescent="0.3">
      <c r="A12" s="7" t="s">
        <v>60</v>
      </c>
      <c r="B12" s="8">
        <v>0.5</v>
      </c>
    </row>
    <row r="13" spans="1:2" x14ac:dyDescent="0.25">
      <c r="A13" s="11" t="s">
        <v>61</v>
      </c>
      <c r="B13" s="12">
        <v>0.3</v>
      </c>
    </row>
    <row r="14" spans="1:2" thickBot="1" x14ac:dyDescent="0.35">
      <c r="A14" s="7" t="s">
        <v>62</v>
      </c>
      <c r="B14" s="8">
        <v>0.1</v>
      </c>
    </row>
    <row r="15" spans="1:2" thickBot="1" x14ac:dyDescent="0.35">
      <c r="A15" s="15" t="s">
        <v>63</v>
      </c>
      <c r="B15" s="5">
        <v>100</v>
      </c>
    </row>
    <row r="16" spans="1:2" x14ac:dyDescent="0.25">
      <c r="A16" s="155" t="s">
        <v>123</v>
      </c>
    </row>
    <row r="17" spans="1:1" x14ac:dyDescent="0.25">
      <c r="A17" s="151"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Lisez-moi</vt:lpstr>
      <vt:lpstr>Annexe 1</vt:lpstr>
      <vt:lpstr>Glossaire</vt:lpstr>
      <vt:lpstr>A1</vt:lpstr>
      <vt:lpstr>A2</vt:lpstr>
      <vt:lpstr>A3</vt:lpstr>
      <vt:lpstr>A4</vt:lpstr>
      <vt:lpstr>A5</vt:lpstr>
      <vt:lpstr>A6</vt:lpstr>
      <vt:lpstr>A7</vt:lpstr>
      <vt:lpstr>A8</vt:lpstr>
      <vt:lpstr>A9</vt:lpstr>
      <vt:lpstr>'Lisez-moi'!_ftn1</vt:lpstr>
      <vt:lpstr>'Lisez-moi'!_ftnref1</vt:lpstr>
      <vt:lpstr>'A7'!_Toc386467443</vt:lpstr>
      <vt:lpstr>'A4'!_Toc442714952</vt:lpstr>
      <vt:lpstr>'Annexe 1'!_Toc442714968</vt:lpstr>
      <vt:lpstr>'Annexe 1'!_Toc442714969</vt:lpstr>
      <vt:lpstr>'Lisez-moi'!_Toc442714978</vt:lpstr>
      <vt:lpstr>'Annexe 1'!_Toc446513035</vt:lpstr>
      <vt:lpstr>'Annexe 1'!_Toc446513036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2017-09-21T15:28:15Z</dcterms:modified>
</cp:coreProperties>
</file>